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Oussama\Excel\Applications\RH\Planning des Congés Annuels\Free\"/>
    </mc:Choice>
  </mc:AlternateContent>
  <xr:revisionPtr revIDLastSave="0" documentId="13_ncr:1_{A2A65739-74BC-4969-8C7B-A7BEA6BDAEDA}" xr6:coauthVersionLast="47" xr6:coauthVersionMax="47" xr10:uidLastSave="{00000000-0000-0000-0000-000000000000}"/>
  <bookViews>
    <workbookView xWindow="-120" yWindow="-120" windowWidth="29040" windowHeight="15720" firstSheet="1" activeTab="1" xr2:uid="{1BA150B3-BBF5-4B2E-A91B-29F117071EF1}"/>
  </bookViews>
  <sheets>
    <sheet name="Listes" sheetId="3" state="hidden" r:id="rId1"/>
    <sheet name="Saisie" sheetId="2" r:id="rId2"/>
    <sheet name="Planning Conge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" i="1" l="1" a="1"/>
  <c r="E10" i="1" s="1"/>
  <c r="C16" i="1" a="1"/>
  <c r="C16" i="1" s="1"/>
  <c r="A7" i="1"/>
  <c r="C11" i="2"/>
  <c r="J11" i="2"/>
  <c r="E16" i="1" l="1"/>
  <c r="D16" i="1"/>
  <c r="C17" i="1" a="1"/>
  <c r="C17" i="1" s="1"/>
  <c r="H15" i="1"/>
  <c r="H16" i="1" s="1" a="1"/>
  <c r="H16" i="1" s="1"/>
  <c r="A8" i="1"/>
  <c r="C12" i="2"/>
  <c r="C13" i="2" s="1"/>
  <c r="E17" i="1" l="1"/>
  <c r="D17" i="1"/>
  <c r="A9" i="1"/>
  <c r="H17" i="1" a="1"/>
  <c r="H17" i="1" s="1"/>
  <c r="C18" i="1" a="1"/>
  <c r="C18" i="1" s="1"/>
  <c r="I15" i="1"/>
  <c r="D18" i="1" l="1"/>
  <c r="E18" i="1"/>
  <c r="F6" i="3" a="1"/>
  <c r="F6" i="3" s="1"/>
  <c r="F7" i="3" a="1"/>
  <c r="F7" i="3" s="1"/>
  <c r="F3" i="3" a="1"/>
  <c r="F3" i="3" s="1"/>
  <c r="F5" i="3" a="1"/>
  <c r="F5" i="3" s="1"/>
  <c r="F4" i="3" a="1"/>
  <c r="F4" i="3" s="1"/>
  <c r="F2" i="3" a="1"/>
  <c r="F2" i="3" s="1"/>
  <c r="I18" i="1" a="1"/>
  <c r="I18" i="1" s="1"/>
  <c r="H18" i="1" a="1"/>
  <c r="H18" i="1" s="1"/>
  <c r="I17" i="1" a="1"/>
  <c r="I17" i="1" s="1"/>
  <c r="I16" i="1" a="1"/>
  <c r="I16" i="1" s="1"/>
  <c r="C19" i="1" a="1"/>
  <c r="C19" i="1" s="1"/>
  <c r="J15" i="1"/>
  <c r="D19" i="1" l="1"/>
  <c r="E19" i="1"/>
  <c r="G6" i="3"/>
  <c r="G7" i="3"/>
  <c r="G3" i="3"/>
  <c r="G5" i="3"/>
  <c r="G4" i="3"/>
  <c r="G2" i="3"/>
  <c r="J19" i="1" a="1"/>
  <c r="J19" i="1" s="1"/>
  <c r="H19" i="1" a="1"/>
  <c r="H19" i="1" s="1"/>
  <c r="I19" i="1" a="1"/>
  <c r="I19" i="1" s="1"/>
  <c r="J18" i="1" a="1"/>
  <c r="J18" i="1" s="1"/>
  <c r="J16" i="1" a="1"/>
  <c r="J16" i="1" s="1"/>
  <c r="J17" i="1" a="1"/>
  <c r="J17" i="1" s="1"/>
  <c r="C20" i="1" a="1"/>
  <c r="C20" i="1" s="1"/>
  <c r="K15" i="1"/>
  <c r="E20" i="1" l="1"/>
  <c r="D20" i="1"/>
  <c r="J20" i="1" a="1"/>
  <c r="J20" i="1" s="1"/>
  <c r="H20" i="1" a="1"/>
  <c r="H20" i="1" s="1"/>
  <c r="I20" i="1" a="1"/>
  <c r="I20" i="1" s="1"/>
  <c r="K20" i="1" a="1"/>
  <c r="K20" i="1" s="1"/>
  <c r="K19" i="1" a="1"/>
  <c r="K19" i="1" s="1"/>
  <c r="K16" i="1" a="1"/>
  <c r="K16" i="1" s="1"/>
  <c r="K17" i="1" a="1"/>
  <c r="K17" i="1" s="1"/>
  <c r="K18" i="1" a="1"/>
  <c r="K18" i="1" s="1"/>
  <c r="C21" i="1" a="1"/>
  <c r="C21" i="1" s="1"/>
  <c r="L15" i="1"/>
  <c r="L20" i="1" s="1" a="1"/>
  <c r="L20" i="1" s="1"/>
  <c r="E21" i="1" l="1"/>
  <c r="D21" i="1"/>
  <c r="C22" i="1" a="1"/>
  <c r="C22" i="1" s="1"/>
  <c r="K21" i="1" a="1"/>
  <c r="K21" i="1" s="1"/>
  <c r="H21" i="1" a="1"/>
  <c r="H21" i="1" s="1"/>
  <c r="L21" i="1" a="1"/>
  <c r="L21" i="1" s="1"/>
  <c r="I21" i="1" a="1"/>
  <c r="I21" i="1" s="1"/>
  <c r="J21" i="1" a="1"/>
  <c r="J21" i="1" s="1"/>
  <c r="L16" i="1" a="1"/>
  <c r="L16" i="1" s="1"/>
  <c r="L17" i="1" a="1"/>
  <c r="L17" i="1" s="1"/>
  <c r="L18" i="1" a="1"/>
  <c r="L18" i="1" s="1"/>
  <c r="L19" i="1" a="1"/>
  <c r="L19" i="1" s="1"/>
  <c r="M15" i="1"/>
  <c r="C23" i="1" l="1" a="1"/>
  <c r="C23" i="1" s="1"/>
  <c r="C24" i="1" s="1" a="1"/>
  <c r="C24" i="1" s="1"/>
  <c r="E22" i="1"/>
  <c r="D22" i="1"/>
  <c r="L22" i="1" a="1"/>
  <c r="L22" i="1" s="1"/>
  <c r="H22" i="1" a="1"/>
  <c r="H22" i="1" s="1"/>
  <c r="K22" i="1" a="1"/>
  <c r="K22" i="1" s="1"/>
  <c r="I22" i="1" a="1"/>
  <c r="I22" i="1" s="1"/>
  <c r="M22" i="1" a="1"/>
  <c r="M22" i="1" s="1"/>
  <c r="J22" i="1" a="1"/>
  <c r="J22" i="1" s="1"/>
  <c r="M21" i="1" a="1"/>
  <c r="M21" i="1" s="1"/>
  <c r="M16" i="1" a="1"/>
  <c r="M16" i="1" s="1"/>
  <c r="M17" i="1" a="1"/>
  <c r="M17" i="1" s="1"/>
  <c r="M18" i="1" a="1"/>
  <c r="M18" i="1" s="1"/>
  <c r="M19" i="1" a="1"/>
  <c r="M19" i="1" s="1"/>
  <c r="M20" i="1" a="1"/>
  <c r="M20" i="1" s="1"/>
  <c r="N15" i="1"/>
  <c r="N22" i="1" s="1" a="1"/>
  <c r="N22" i="1" s="1"/>
  <c r="J23" i="1" l="1" a="1"/>
  <c r="J23" i="1" s="1"/>
  <c r="I23" i="1" a="1"/>
  <c r="I23" i="1" s="1"/>
  <c r="K23" i="1" a="1"/>
  <c r="K23" i="1" s="1"/>
  <c r="L23" i="1" a="1"/>
  <c r="L23" i="1" s="1"/>
  <c r="M23" i="1" a="1"/>
  <c r="M23" i="1" s="1"/>
  <c r="H23" i="1" a="1"/>
  <c r="H23" i="1" s="1"/>
  <c r="D23" i="1"/>
  <c r="E23" i="1"/>
  <c r="E24" i="1"/>
  <c r="D24" i="1"/>
  <c r="N24" i="1" a="1"/>
  <c r="N24" i="1" s="1"/>
  <c r="H24" i="1" a="1"/>
  <c r="H24" i="1" s="1"/>
  <c r="L24" i="1" a="1"/>
  <c r="L24" i="1" s="1"/>
  <c r="I24" i="1" a="1"/>
  <c r="I24" i="1" s="1"/>
  <c r="K24" i="1" a="1"/>
  <c r="K24" i="1" s="1"/>
  <c r="J24" i="1" a="1"/>
  <c r="J24" i="1" s="1"/>
  <c r="M24" i="1" a="1"/>
  <c r="M24" i="1" s="1"/>
  <c r="N23" i="1" a="1"/>
  <c r="N23" i="1" s="1"/>
  <c r="N16" i="1" a="1"/>
  <c r="N16" i="1" s="1"/>
  <c r="N17" i="1" a="1"/>
  <c r="N17" i="1" s="1"/>
  <c r="N18" i="1" a="1"/>
  <c r="N18" i="1" s="1"/>
  <c r="N19" i="1" a="1"/>
  <c r="N19" i="1" s="1"/>
  <c r="N20" i="1" a="1"/>
  <c r="N20" i="1" s="1"/>
  <c r="N21" i="1" a="1"/>
  <c r="N21" i="1" s="1"/>
  <c r="C25" i="1" a="1"/>
  <c r="C25" i="1" s="1"/>
  <c r="O15" i="1"/>
  <c r="E25" i="1" l="1"/>
  <c r="D25" i="1"/>
  <c r="I25" i="1" a="1"/>
  <c r="I25" i="1" s="1"/>
  <c r="M25" i="1" a="1"/>
  <c r="M25" i="1" s="1"/>
  <c r="J25" i="1" a="1"/>
  <c r="J25" i="1" s="1"/>
  <c r="L25" i="1" a="1"/>
  <c r="L25" i="1" s="1"/>
  <c r="O25" i="1" a="1"/>
  <c r="O25" i="1" s="1"/>
  <c r="N25" i="1" a="1"/>
  <c r="N25" i="1" s="1"/>
  <c r="H25" i="1" a="1"/>
  <c r="H25" i="1" s="1"/>
  <c r="K25" i="1" a="1"/>
  <c r="K25" i="1" s="1"/>
  <c r="O24" i="1" a="1"/>
  <c r="O24" i="1" s="1"/>
  <c r="O16" i="1" a="1"/>
  <c r="O16" i="1" s="1"/>
  <c r="O17" i="1" a="1"/>
  <c r="O17" i="1" s="1"/>
  <c r="O18" i="1" a="1"/>
  <c r="O18" i="1" s="1"/>
  <c r="O19" i="1" a="1"/>
  <c r="O19" i="1" s="1"/>
  <c r="O20" i="1" a="1"/>
  <c r="O20" i="1" s="1"/>
  <c r="O21" i="1" a="1"/>
  <c r="O21" i="1" s="1"/>
  <c r="O22" i="1" a="1"/>
  <c r="O22" i="1" s="1"/>
  <c r="O23" i="1" a="1"/>
  <c r="O23" i="1" s="1"/>
  <c r="C26" i="1" a="1"/>
  <c r="C26" i="1" s="1"/>
  <c r="P15" i="1"/>
  <c r="D26" i="1" l="1"/>
  <c r="E26" i="1"/>
  <c r="O26" i="1" a="1"/>
  <c r="O26" i="1" s="1"/>
  <c r="M26" i="1" a="1"/>
  <c r="M26" i="1" s="1"/>
  <c r="P26" i="1" a="1"/>
  <c r="P26" i="1" s="1"/>
  <c r="J26" i="1" a="1"/>
  <c r="J26" i="1" s="1"/>
  <c r="K26" i="1" a="1"/>
  <c r="K26" i="1" s="1"/>
  <c r="I26" i="1" a="1"/>
  <c r="I26" i="1" s="1"/>
  <c r="L26" i="1" a="1"/>
  <c r="L26" i="1" s="1"/>
  <c r="H26" i="1" a="1"/>
  <c r="H26" i="1" s="1"/>
  <c r="N26" i="1" a="1"/>
  <c r="N26" i="1" s="1"/>
  <c r="P25" i="1" a="1"/>
  <c r="P25" i="1" s="1"/>
  <c r="P16" i="1" a="1"/>
  <c r="P16" i="1" s="1"/>
  <c r="P17" i="1" a="1"/>
  <c r="P17" i="1" s="1"/>
  <c r="P18" i="1" a="1"/>
  <c r="P18" i="1" s="1"/>
  <c r="P19" i="1" a="1"/>
  <c r="P19" i="1" s="1"/>
  <c r="P20" i="1" a="1"/>
  <c r="P20" i="1" s="1"/>
  <c r="P21" i="1" a="1"/>
  <c r="P21" i="1" s="1"/>
  <c r="P23" i="1" a="1"/>
  <c r="P23" i="1" s="1"/>
  <c r="P22" i="1" a="1"/>
  <c r="P22" i="1" s="1"/>
  <c r="P24" i="1" a="1"/>
  <c r="P24" i="1" s="1"/>
  <c r="C27" i="1" a="1"/>
  <c r="C27" i="1" s="1"/>
  <c r="Q15" i="1"/>
  <c r="E27" i="1" l="1"/>
  <c r="D27" i="1"/>
  <c r="O27" i="1" a="1"/>
  <c r="O27" i="1" s="1"/>
  <c r="K27" i="1" a="1"/>
  <c r="K27" i="1" s="1"/>
  <c r="I27" i="1" a="1"/>
  <c r="I27" i="1" s="1"/>
  <c r="M27" i="1" a="1"/>
  <c r="M27" i="1" s="1"/>
  <c r="H27" i="1" a="1"/>
  <c r="H27" i="1" s="1"/>
  <c r="N27" i="1" a="1"/>
  <c r="N27" i="1" s="1"/>
  <c r="J27" i="1" a="1"/>
  <c r="J27" i="1" s="1"/>
  <c r="Q27" i="1" a="1"/>
  <c r="Q27" i="1" s="1"/>
  <c r="L27" i="1" a="1"/>
  <c r="L27" i="1" s="1"/>
  <c r="P27" i="1" a="1"/>
  <c r="P27" i="1" s="1"/>
  <c r="Q26" i="1" a="1"/>
  <c r="Q26" i="1" s="1"/>
  <c r="Q16" i="1" a="1"/>
  <c r="Q16" i="1" s="1"/>
  <c r="Q17" i="1" a="1"/>
  <c r="Q17" i="1" s="1"/>
  <c r="Q18" i="1" a="1"/>
  <c r="Q18" i="1" s="1"/>
  <c r="Q19" i="1" a="1"/>
  <c r="Q19" i="1" s="1"/>
  <c r="Q20" i="1" a="1"/>
  <c r="Q20" i="1" s="1"/>
  <c r="Q21" i="1" a="1"/>
  <c r="Q21" i="1" s="1"/>
  <c r="Q22" i="1" a="1"/>
  <c r="Q22" i="1" s="1"/>
  <c r="Q23" i="1" a="1"/>
  <c r="Q23" i="1" s="1"/>
  <c r="Q24" i="1" a="1"/>
  <c r="Q24" i="1" s="1"/>
  <c r="Q25" i="1" a="1"/>
  <c r="Q25" i="1" s="1"/>
  <c r="C28" i="1" a="1"/>
  <c r="C28" i="1" s="1"/>
  <c r="R15" i="1"/>
  <c r="R27" i="1" s="1" a="1"/>
  <c r="R27" i="1" s="1"/>
  <c r="D28" i="1" l="1"/>
  <c r="E28" i="1"/>
  <c r="C29" i="1" a="1"/>
  <c r="C29" i="1" s="1"/>
  <c r="Q28" i="1" a="1"/>
  <c r="Q28" i="1" s="1"/>
  <c r="J28" i="1" a="1"/>
  <c r="J28" i="1" s="1"/>
  <c r="H28" i="1" a="1"/>
  <c r="H28" i="1" s="1"/>
  <c r="R28" i="1" a="1"/>
  <c r="R28" i="1" s="1"/>
  <c r="P28" i="1" a="1"/>
  <c r="P28" i="1" s="1"/>
  <c r="K28" i="1" a="1"/>
  <c r="K28" i="1" s="1"/>
  <c r="L28" i="1" a="1"/>
  <c r="L28" i="1" s="1"/>
  <c r="I28" i="1" a="1"/>
  <c r="I28" i="1" s="1"/>
  <c r="O28" i="1" a="1"/>
  <c r="O28" i="1" s="1"/>
  <c r="N28" i="1" a="1"/>
  <c r="N28" i="1" s="1"/>
  <c r="M28" i="1" a="1"/>
  <c r="M28" i="1" s="1"/>
  <c r="R16" i="1" a="1"/>
  <c r="R16" i="1" s="1"/>
  <c r="R17" i="1" a="1"/>
  <c r="R17" i="1" s="1"/>
  <c r="R18" i="1" a="1"/>
  <c r="R18" i="1" s="1"/>
  <c r="R19" i="1" a="1"/>
  <c r="R19" i="1" s="1"/>
  <c r="R20" i="1" a="1"/>
  <c r="R20" i="1" s="1"/>
  <c r="R21" i="1" a="1"/>
  <c r="R21" i="1" s="1"/>
  <c r="R22" i="1" a="1"/>
  <c r="R22" i="1" s="1"/>
  <c r="R23" i="1" a="1"/>
  <c r="R23" i="1" s="1"/>
  <c r="R24" i="1" a="1"/>
  <c r="R24" i="1" s="1"/>
  <c r="R25" i="1" a="1"/>
  <c r="R25" i="1" s="1"/>
  <c r="R26" i="1" a="1"/>
  <c r="R26" i="1" s="1"/>
  <c r="S15" i="1"/>
  <c r="E29" i="1" l="1"/>
  <c r="D29" i="1"/>
  <c r="P29" i="1" a="1"/>
  <c r="P29" i="1" s="1"/>
  <c r="J29" i="1" a="1"/>
  <c r="J29" i="1" s="1"/>
  <c r="L29" i="1" a="1"/>
  <c r="L29" i="1" s="1"/>
  <c r="I29" i="1" a="1"/>
  <c r="I29" i="1" s="1"/>
  <c r="N29" i="1" a="1"/>
  <c r="N29" i="1" s="1"/>
  <c r="H29" i="1" a="1"/>
  <c r="H29" i="1" s="1"/>
  <c r="O29" i="1" a="1"/>
  <c r="O29" i="1" s="1"/>
  <c r="Q29" i="1" a="1"/>
  <c r="Q29" i="1" s="1"/>
  <c r="K29" i="1" a="1"/>
  <c r="K29" i="1" s="1"/>
  <c r="M29" i="1" a="1"/>
  <c r="M29" i="1" s="1"/>
  <c r="S29" i="1" a="1"/>
  <c r="S29" i="1" s="1"/>
  <c r="R29" i="1" a="1"/>
  <c r="R29" i="1" s="1"/>
  <c r="C30" i="1" a="1"/>
  <c r="C30" i="1" s="1"/>
  <c r="S28" i="1" a="1"/>
  <c r="S28" i="1" s="1"/>
  <c r="S16" i="1" a="1"/>
  <c r="S16" i="1" s="1"/>
  <c r="S17" i="1" a="1"/>
  <c r="S17" i="1" s="1"/>
  <c r="S18" i="1" a="1"/>
  <c r="S18" i="1" s="1"/>
  <c r="S19" i="1" a="1"/>
  <c r="S19" i="1" s="1"/>
  <c r="S20" i="1" a="1"/>
  <c r="S20" i="1" s="1"/>
  <c r="S21" i="1" a="1"/>
  <c r="S21" i="1" s="1"/>
  <c r="S22" i="1" a="1"/>
  <c r="S22" i="1" s="1"/>
  <c r="S23" i="1" a="1"/>
  <c r="S23" i="1" s="1"/>
  <c r="S24" i="1" a="1"/>
  <c r="S24" i="1" s="1"/>
  <c r="S25" i="1" a="1"/>
  <c r="S25" i="1" s="1"/>
  <c r="S26" i="1" a="1"/>
  <c r="S26" i="1" s="1"/>
  <c r="S27" i="1" a="1"/>
  <c r="S27" i="1" s="1"/>
  <c r="T15" i="1"/>
  <c r="E30" i="1" l="1"/>
  <c r="D30" i="1"/>
  <c r="I30" i="1" a="1"/>
  <c r="I30" i="1" s="1"/>
  <c r="O30" i="1" a="1"/>
  <c r="O30" i="1" s="1"/>
  <c r="J30" i="1" a="1"/>
  <c r="J30" i="1" s="1"/>
  <c r="H30" i="1" a="1"/>
  <c r="H30" i="1" s="1"/>
  <c r="L30" i="1" a="1"/>
  <c r="L30" i="1" s="1"/>
  <c r="P30" i="1" a="1"/>
  <c r="P30" i="1" s="1"/>
  <c r="T30" i="1" a="1"/>
  <c r="T30" i="1" s="1"/>
  <c r="R30" i="1" a="1"/>
  <c r="R30" i="1" s="1"/>
  <c r="N30" i="1" a="1"/>
  <c r="N30" i="1" s="1"/>
  <c r="S30" i="1" a="1"/>
  <c r="S30" i="1" s="1"/>
  <c r="K30" i="1" a="1"/>
  <c r="K30" i="1" s="1"/>
  <c r="Q30" i="1" a="1"/>
  <c r="Q30" i="1" s="1"/>
  <c r="M30" i="1" a="1"/>
  <c r="M30" i="1" s="1"/>
  <c r="C31" i="1" a="1"/>
  <c r="C31" i="1" s="1"/>
  <c r="T29" i="1" a="1"/>
  <c r="T29" i="1" s="1"/>
  <c r="T16" i="1" a="1"/>
  <c r="T16" i="1" s="1"/>
  <c r="T17" i="1" a="1"/>
  <c r="T17" i="1" s="1"/>
  <c r="T18" i="1" a="1"/>
  <c r="T18" i="1" s="1"/>
  <c r="T19" i="1" a="1"/>
  <c r="T19" i="1" s="1"/>
  <c r="T20" i="1" a="1"/>
  <c r="T20" i="1" s="1"/>
  <c r="T21" i="1" a="1"/>
  <c r="T21" i="1" s="1"/>
  <c r="T22" i="1" a="1"/>
  <c r="T22" i="1" s="1"/>
  <c r="T23" i="1" a="1"/>
  <c r="T23" i="1" s="1"/>
  <c r="T24" i="1" a="1"/>
  <c r="T24" i="1" s="1"/>
  <c r="T25" i="1" a="1"/>
  <c r="T25" i="1" s="1"/>
  <c r="T26" i="1" a="1"/>
  <c r="T26" i="1" s="1"/>
  <c r="T27" i="1" a="1"/>
  <c r="T27" i="1" s="1"/>
  <c r="T28" i="1" a="1"/>
  <c r="T28" i="1" s="1"/>
  <c r="U15" i="1"/>
  <c r="E31" i="1" l="1"/>
  <c r="D31" i="1"/>
  <c r="O31" i="1" a="1"/>
  <c r="O31" i="1" s="1"/>
  <c r="N31" i="1" a="1"/>
  <c r="N31" i="1" s="1"/>
  <c r="U31" i="1" a="1"/>
  <c r="U31" i="1" s="1"/>
  <c r="T31" i="1" a="1"/>
  <c r="T31" i="1" s="1"/>
  <c r="S31" i="1" a="1"/>
  <c r="S31" i="1" s="1"/>
  <c r="R31" i="1" a="1"/>
  <c r="R31" i="1" s="1"/>
  <c r="Q31" i="1" a="1"/>
  <c r="Q31" i="1" s="1"/>
  <c r="P31" i="1" a="1"/>
  <c r="P31" i="1" s="1"/>
  <c r="M31" i="1" a="1"/>
  <c r="M31" i="1" s="1"/>
  <c r="L31" i="1" a="1"/>
  <c r="L31" i="1" s="1"/>
  <c r="K31" i="1" a="1"/>
  <c r="K31" i="1" s="1"/>
  <c r="J31" i="1" a="1"/>
  <c r="J31" i="1" s="1"/>
  <c r="I31" i="1" a="1"/>
  <c r="I31" i="1" s="1"/>
  <c r="H31" i="1" a="1"/>
  <c r="H31" i="1" s="1"/>
  <c r="C32" i="1" a="1"/>
  <c r="C32" i="1" s="1"/>
  <c r="U30" i="1" a="1"/>
  <c r="U30" i="1" s="1"/>
  <c r="U16" i="1" a="1"/>
  <c r="U16" i="1" s="1"/>
  <c r="U17" i="1" a="1"/>
  <c r="U17" i="1" s="1"/>
  <c r="U18" i="1" a="1"/>
  <c r="U18" i="1" s="1"/>
  <c r="U19" i="1" a="1"/>
  <c r="U19" i="1" s="1"/>
  <c r="U20" i="1" a="1"/>
  <c r="U20" i="1" s="1"/>
  <c r="U21" i="1" a="1"/>
  <c r="U21" i="1" s="1"/>
  <c r="U22" i="1" a="1"/>
  <c r="U22" i="1" s="1"/>
  <c r="U23" i="1" a="1"/>
  <c r="U23" i="1" s="1"/>
  <c r="U24" i="1" a="1"/>
  <c r="U24" i="1" s="1"/>
  <c r="U25" i="1" a="1"/>
  <c r="U25" i="1" s="1"/>
  <c r="U26" i="1" a="1"/>
  <c r="U26" i="1" s="1"/>
  <c r="U27" i="1" a="1"/>
  <c r="U27" i="1" s="1"/>
  <c r="U28" i="1" a="1"/>
  <c r="U28" i="1" s="1"/>
  <c r="U29" i="1" a="1"/>
  <c r="U29" i="1" s="1"/>
  <c r="V15" i="1"/>
  <c r="E32" i="1" l="1"/>
  <c r="D32" i="1"/>
  <c r="M32" i="1" a="1"/>
  <c r="M32" i="1" s="1"/>
  <c r="N32" i="1" a="1"/>
  <c r="N32" i="1" s="1"/>
  <c r="O32" i="1" a="1"/>
  <c r="O32" i="1" s="1"/>
  <c r="P32" i="1" a="1"/>
  <c r="P32" i="1" s="1"/>
  <c r="Q32" i="1" a="1"/>
  <c r="Q32" i="1" s="1"/>
  <c r="R32" i="1" a="1"/>
  <c r="R32" i="1" s="1"/>
  <c r="S32" i="1" a="1"/>
  <c r="S32" i="1" s="1"/>
  <c r="T32" i="1" a="1"/>
  <c r="T32" i="1" s="1"/>
  <c r="U32" i="1" a="1"/>
  <c r="U32" i="1" s="1"/>
  <c r="V32" i="1" a="1"/>
  <c r="V32" i="1" s="1"/>
  <c r="H32" i="1" a="1"/>
  <c r="H32" i="1" s="1"/>
  <c r="I32" i="1" a="1"/>
  <c r="I32" i="1" s="1"/>
  <c r="J32" i="1" a="1"/>
  <c r="J32" i="1" s="1"/>
  <c r="K32" i="1" a="1"/>
  <c r="K32" i="1" s="1"/>
  <c r="L32" i="1" a="1"/>
  <c r="L32" i="1" s="1"/>
  <c r="C33" i="1" a="1"/>
  <c r="C33" i="1" s="1"/>
  <c r="V31" i="1" a="1"/>
  <c r="V31" i="1" s="1"/>
  <c r="V16" i="1" a="1"/>
  <c r="V16" i="1" s="1"/>
  <c r="V17" i="1" a="1"/>
  <c r="V17" i="1" s="1"/>
  <c r="V18" i="1" a="1"/>
  <c r="V18" i="1" s="1"/>
  <c r="V19" i="1" a="1"/>
  <c r="V19" i="1" s="1"/>
  <c r="V20" i="1" a="1"/>
  <c r="V20" i="1" s="1"/>
  <c r="V21" i="1" a="1"/>
  <c r="V21" i="1" s="1"/>
  <c r="V22" i="1" a="1"/>
  <c r="V22" i="1" s="1"/>
  <c r="V23" i="1" a="1"/>
  <c r="V23" i="1" s="1"/>
  <c r="V24" i="1" a="1"/>
  <c r="V24" i="1" s="1"/>
  <c r="V25" i="1" a="1"/>
  <c r="V25" i="1" s="1"/>
  <c r="V26" i="1" a="1"/>
  <c r="V26" i="1" s="1"/>
  <c r="V27" i="1" a="1"/>
  <c r="V27" i="1" s="1"/>
  <c r="V28" i="1" a="1"/>
  <c r="V28" i="1" s="1"/>
  <c r="V29" i="1" a="1"/>
  <c r="V29" i="1" s="1"/>
  <c r="V30" i="1" a="1"/>
  <c r="V30" i="1" s="1"/>
  <c r="W15" i="1"/>
  <c r="D33" i="1" l="1"/>
  <c r="E33" i="1"/>
  <c r="N33" i="1" a="1"/>
  <c r="N33" i="1" s="1"/>
  <c r="O33" i="1" a="1"/>
  <c r="O33" i="1" s="1"/>
  <c r="P33" i="1" a="1"/>
  <c r="P33" i="1" s="1"/>
  <c r="Q33" i="1" a="1"/>
  <c r="Q33" i="1" s="1"/>
  <c r="R33" i="1" a="1"/>
  <c r="R33" i="1" s="1"/>
  <c r="S33" i="1" a="1"/>
  <c r="S33" i="1" s="1"/>
  <c r="T33" i="1" a="1"/>
  <c r="T33" i="1" s="1"/>
  <c r="U33" i="1" a="1"/>
  <c r="U33" i="1" s="1"/>
  <c r="H33" i="1" a="1"/>
  <c r="H33" i="1" s="1"/>
  <c r="I33" i="1" a="1"/>
  <c r="I33" i="1" s="1"/>
  <c r="J33" i="1" a="1"/>
  <c r="J33" i="1" s="1"/>
  <c r="K33" i="1" a="1"/>
  <c r="K33" i="1" s="1"/>
  <c r="L33" i="1" a="1"/>
  <c r="L33" i="1" s="1"/>
  <c r="V33" i="1" a="1"/>
  <c r="V33" i="1" s="1"/>
  <c r="M33" i="1" a="1"/>
  <c r="M33" i="1" s="1"/>
  <c r="W33" i="1" a="1"/>
  <c r="W33" i="1" s="1"/>
  <c r="C34" i="1" a="1"/>
  <c r="C34" i="1" s="1"/>
  <c r="W32" i="1" a="1"/>
  <c r="W32" i="1" s="1"/>
  <c r="W16" i="1" a="1"/>
  <c r="W16" i="1" s="1"/>
  <c r="W17" i="1" a="1"/>
  <c r="W17" i="1" s="1"/>
  <c r="W18" i="1" a="1"/>
  <c r="W18" i="1" s="1"/>
  <c r="W19" i="1" a="1"/>
  <c r="W19" i="1" s="1"/>
  <c r="W20" i="1" a="1"/>
  <c r="W20" i="1" s="1"/>
  <c r="W21" i="1" a="1"/>
  <c r="W21" i="1" s="1"/>
  <c r="W23" i="1" a="1"/>
  <c r="W23" i="1" s="1"/>
  <c r="W22" i="1" a="1"/>
  <c r="W22" i="1" s="1"/>
  <c r="W24" i="1" a="1"/>
  <c r="W24" i="1" s="1"/>
  <c r="W25" i="1" a="1"/>
  <c r="W25" i="1" s="1"/>
  <c r="W26" i="1" a="1"/>
  <c r="W26" i="1" s="1"/>
  <c r="W27" i="1" a="1"/>
  <c r="W27" i="1" s="1"/>
  <c r="W28" i="1" a="1"/>
  <c r="W28" i="1" s="1"/>
  <c r="W29" i="1" a="1"/>
  <c r="W29" i="1" s="1"/>
  <c r="W30" i="1" a="1"/>
  <c r="W30" i="1" s="1"/>
  <c r="W31" i="1" a="1"/>
  <c r="W31" i="1" s="1"/>
  <c r="X15" i="1"/>
  <c r="D34" i="1" l="1"/>
  <c r="E34" i="1"/>
  <c r="Q34" i="1" a="1"/>
  <c r="Q34" i="1" s="1"/>
  <c r="R34" i="1" a="1"/>
  <c r="R34" i="1" s="1"/>
  <c r="S34" i="1" a="1"/>
  <c r="S34" i="1" s="1"/>
  <c r="T34" i="1" a="1"/>
  <c r="T34" i="1" s="1"/>
  <c r="U34" i="1" a="1"/>
  <c r="U34" i="1" s="1"/>
  <c r="V34" i="1" a="1"/>
  <c r="V34" i="1" s="1"/>
  <c r="H34" i="1" a="1"/>
  <c r="H34" i="1" s="1"/>
  <c r="W34" i="1" a="1"/>
  <c r="W34" i="1" s="1"/>
  <c r="X34" i="1" a="1"/>
  <c r="X34" i="1" s="1"/>
  <c r="I34" i="1" a="1"/>
  <c r="I34" i="1" s="1"/>
  <c r="J34" i="1" a="1"/>
  <c r="J34" i="1" s="1"/>
  <c r="K34" i="1" a="1"/>
  <c r="K34" i="1" s="1"/>
  <c r="L34" i="1" a="1"/>
  <c r="L34" i="1" s="1"/>
  <c r="M34" i="1" a="1"/>
  <c r="M34" i="1" s="1"/>
  <c r="N34" i="1" a="1"/>
  <c r="N34" i="1" s="1"/>
  <c r="O34" i="1" a="1"/>
  <c r="O34" i="1" s="1"/>
  <c r="P34" i="1" a="1"/>
  <c r="P34" i="1" s="1"/>
  <c r="C35" i="1" a="1"/>
  <c r="C35" i="1" s="1"/>
  <c r="X33" i="1" a="1"/>
  <c r="X33" i="1" s="1"/>
  <c r="X16" i="1" a="1"/>
  <c r="X16" i="1" s="1"/>
  <c r="X17" i="1" a="1"/>
  <c r="X17" i="1" s="1"/>
  <c r="X18" i="1" a="1"/>
  <c r="X18" i="1" s="1"/>
  <c r="X19" i="1" a="1"/>
  <c r="X19" i="1" s="1"/>
  <c r="X20" i="1" a="1"/>
  <c r="X20" i="1" s="1"/>
  <c r="X21" i="1" a="1"/>
  <c r="X21" i="1" s="1"/>
  <c r="X23" i="1" a="1"/>
  <c r="X23" i="1" s="1"/>
  <c r="X22" i="1" a="1"/>
  <c r="X22" i="1" s="1"/>
  <c r="X24" i="1" a="1"/>
  <c r="X24" i="1" s="1"/>
  <c r="X25" i="1" a="1"/>
  <c r="X25" i="1" s="1"/>
  <c r="X26" i="1" a="1"/>
  <c r="X26" i="1" s="1"/>
  <c r="X27" i="1" a="1"/>
  <c r="X27" i="1" s="1"/>
  <c r="X28" i="1" a="1"/>
  <c r="X28" i="1" s="1"/>
  <c r="X29" i="1" a="1"/>
  <c r="X29" i="1" s="1"/>
  <c r="X30" i="1" a="1"/>
  <c r="X30" i="1" s="1"/>
  <c r="X31" i="1" a="1"/>
  <c r="X31" i="1" s="1"/>
  <c r="X32" i="1" a="1"/>
  <c r="X32" i="1" s="1"/>
  <c r="Y15" i="1"/>
  <c r="E35" i="1" l="1"/>
  <c r="D35" i="1"/>
  <c r="M35" i="1" a="1"/>
  <c r="M35" i="1" s="1"/>
  <c r="L35" i="1" a="1"/>
  <c r="L35" i="1" s="1"/>
  <c r="K35" i="1" a="1"/>
  <c r="K35" i="1" s="1"/>
  <c r="H35" i="1" a="1"/>
  <c r="H35" i="1" s="1"/>
  <c r="I35" i="1" a="1"/>
  <c r="I35" i="1" s="1"/>
  <c r="U35" i="1" a="1"/>
  <c r="U35" i="1" s="1"/>
  <c r="V35" i="1" a="1"/>
  <c r="V35" i="1" s="1"/>
  <c r="J35" i="1" a="1"/>
  <c r="J35" i="1" s="1"/>
  <c r="Y35" i="1" a="1"/>
  <c r="Y35" i="1" s="1"/>
  <c r="X35" i="1" a="1"/>
  <c r="X35" i="1" s="1"/>
  <c r="W35" i="1" a="1"/>
  <c r="W35" i="1" s="1"/>
  <c r="T35" i="1" a="1"/>
  <c r="T35" i="1" s="1"/>
  <c r="S35" i="1" a="1"/>
  <c r="S35" i="1" s="1"/>
  <c r="R35" i="1" a="1"/>
  <c r="R35" i="1" s="1"/>
  <c r="Q35" i="1" a="1"/>
  <c r="Q35" i="1" s="1"/>
  <c r="P35" i="1" a="1"/>
  <c r="P35" i="1" s="1"/>
  <c r="O35" i="1" a="1"/>
  <c r="O35" i="1" s="1"/>
  <c r="N35" i="1" a="1"/>
  <c r="N35" i="1" s="1"/>
  <c r="C36" i="1" a="1"/>
  <c r="C36" i="1" s="1"/>
  <c r="Y34" i="1" a="1"/>
  <c r="Y34" i="1" s="1"/>
  <c r="Y16" i="1" a="1"/>
  <c r="Y16" i="1" s="1"/>
  <c r="Y17" i="1" a="1"/>
  <c r="Y17" i="1" s="1"/>
  <c r="Y18" i="1" a="1"/>
  <c r="Y18" i="1" s="1"/>
  <c r="Y19" i="1" a="1"/>
  <c r="Y19" i="1" s="1"/>
  <c r="Y20" i="1" a="1"/>
  <c r="Y20" i="1" s="1"/>
  <c r="Y21" i="1" a="1"/>
  <c r="Y21" i="1" s="1"/>
  <c r="Y22" i="1" a="1"/>
  <c r="Y22" i="1" s="1"/>
  <c r="Y23" i="1" a="1"/>
  <c r="Y23" i="1" s="1"/>
  <c r="Y24" i="1" a="1"/>
  <c r="Y24" i="1" s="1"/>
  <c r="Y25" i="1" a="1"/>
  <c r="Y25" i="1" s="1"/>
  <c r="Y26" i="1" a="1"/>
  <c r="Y26" i="1" s="1"/>
  <c r="Y27" i="1" a="1"/>
  <c r="Y27" i="1" s="1"/>
  <c r="Y28" i="1" a="1"/>
  <c r="Y28" i="1" s="1"/>
  <c r="Y29" i="1" a="1"/>
  <c r="Y29" i="1" s="1"/>
  <c r="Y30" i="1" a="1"/>
  <c r="Y30" i="1" s="1"/>
  <c r="Y31" i="1" a="1"/>
  <c r="Y31" i="1" s="1"/>
  <c r="Y32" i="1" a="1"/>
  <c r="Y32" i="1" s="1"/>
  <c r="Y33" i="1" a="1"/>
  <c r="Y33" i="1" s="1"/>
  <c r="Z15" i="1"/>
  <c r="Z35" i="1" s="1" a="1"/>
  <c r="Z35" i="1" s="1"/>
  <c r="D36" i="1" l="1"/>
  <c r="E36" i="1"/>
  <c r="X36" i="1" a="1"/>
  <c r="X36" i="1" s="1"/>
  <c r="N36" i="1" a="1"/>
  <c r="N36" i="1" s="1"/>
  <c r="V36" i="1" a="1"/>
  <c r="V36" i="1" s="1"/>
  <c r="T36" i="1" a="1"/>
  <c r="T36" i="1" s="1"/>
  <c r="R36" i="1" a="1"/>
  <c r="R36" i="1" s="1"/>
  <c r="O36" i="1" a="1"/>
  <c r="O36" i="1" s="1"/>
  <c r="M36" i="1" a="1"/>
  <c r="M36" i="1" s="1"/>
  <c r="L36" i="1" a="1"/>
  <c r="L36" i="1" s="1"/>
  <c r="K36" i="1" a="1"/>
  <c r="K36" i="1" s="1"/>
  <c r="J36" i="1" a="1"/>
  <c r="J36" i="1" s="1"/>
  <c r="H36" i="1" a="1"/>
  <c r="H36" i="1" s="1"/>
  <c r="Z36" i="1" a="1"/>
  <c r="Z36" i="1" s="1"/>
  <c r="I36" i="1" a="1"/>
  <c r="I36" i="1" s="1"/>
  <c r="P36" i="1" a="1"/>
  <c r="P36" i="1" s="1"/>
  <c r="Q36" i="1" a="1"/>
  <c r="Q36" i="1" s="1"/>
  <c r="S36" i="1" a="1"/>
  <c r="S36" i="1" s="1"/>
  <c r="U36" i="1" a="1"/>
  <c r="U36" i="1" s="1"/>
  <c r="W36" i="1" a="1"/>
  <c r="W36" i="1" s="1"/>
  <c r="Y36" i="1" a="1"/>
  <c r="Y36" i="1" s="1"/>
  <c r="C37" i="1" a="1"/>
  <c r="C37" i="1" s="1"/>
  <c r="Z16" i="1" a="1"/>
  <c r="Z16" i="1" s="1"/>
  <c r="Z17" i="1" a="1"/>
  <c r="Z17" i="1" s="1"/>
  <c r="Z18" i="1" a="1"/>
  <c r="Z18" i="1" s="1"/>
  <c r="Z19" i="1" a="1"/>
  <c r="Z19" i="1" s="1"/>
  <c r="Z20" i="1" a="1"/>
  <c r="Z20" i="1" s="1"/>
  <c r="Z21" i="1" a="1"/>
  <c r="Z21" i="1" s="1"/>
  <c r="Z22" i="1" a="1"/>
  <c r="Z22" i="1" s="1"/>
  <c r="Z23" i="1" a="1"/>
  <c r="Z23" i="1" s="1"/>
  <c r="Z24" i="1" a="1"/>
  <c r="Z24" i="1" s="1"/>
  <c r="Z25" i="1" a="1"/>
  <c r="Z25" i="1" s="1"/>
  <c r="Z26" i="1" a="1"/>
  <c r="Z26" i="1" s="1"/>
  <c r="Z27" i="1" a="1"/>
  <c r="Z27" i="1" s="1"/>
  <c r="Z28" i="1" a="1"/>
  <c r="Z28" i="1" s="1"/>
  <c r="Z29" i="1" a="1"/>
  <c r="Z29" i="1" s="1"/>
  <c r="Z30" i="1" a="1"/>
  <c r="Z30" i="1" s="1"/>
  <c r="Z31" i="1" a="1"/>
  <c r="Z31" i="1" s="1"/>
  <c r="Z32" i="1" a="1"/>
  <c r="Z32" i="1" s="1"/>
  <c r="Z33" i="1" a="1"/>
  <c r="Z33" i="1" s="1"/>
  <c r="Z34" i="1" a="1"/>
  <c r="Z34" i="1" s="1"/>
  <c r="AA15" i="1"/>
  <c r="AA36" i="1" s="1" a="1"/>
  <c r="AA36" i="1" s="1"/>
  <c r="E37" i="1" l="1"/>
  <c r="D37" i="1"/>
  <c r="C38" i="1" a="1"/>
  <c r="C38" i="1" s="1"/>
  <c r="V37" i="1" a="1"/>
  <c r="V37" i="1" s="1"/>
  <c r="U37" i="1" a="1"/>
  <c r="U37" i="1" s="1"/>
  <c r="T37" i="1" a="1"/>
  <c r="T37" i="1" s="1"/>
  <c r="S37" i="1" a="1"/>
  <c r="S37" i="1" s="1"/>
  <c r="R37" i="1" a="1"/>
  <c r="R37" i="1" s="1"/>
  <c r="Q37" i="1" a="1"/>
  <c r="Q37" i="1" s="1"/>
  <c r="P37" i="1" a="1"/>
  <c r="P37" i="1" s="1"/>
  <c r="O37" i="1" a="1"/>
  <c r="O37" i="1" s="1"/>
  <c r="N37" i="1" a="1"/>
  <c r="N37" i="1" s="1"/>
  <c r="M37" i="1" a="1"/>
  <c r="M37" i="1" s="1"/>
  <c r="L37" i="1" a="1"/>
  <c r="L37" i="1" s="1"/>
  <c r="K37" i="1" a="1"/>
  <c r="K37" i="1" s="1"/>
  <c r="J37" i="1" a="1"/>
  <c r="J37" i="1" s="1"/>
  <c r="I37" i="1" a="1"/>
  <c r="I37" i="1" s="1"/>
  <c r="H37" i="1" a="1"/>
  <c r="H37" i="1" s="1"/>
  <c r="Z37" i="1" a="1"/>
  <c r="Z37" i="1" s="1"/>
  <c r="AA37" i="1" a="1"/>
  <c r="AA37" i="1" s="1"/>
  <c r="W37" i="1" a="1"/>
  <c r="W37" i="1" s="1"/>
  <c r="X37" i="1" a="1"/>
  <c r="X37" i="1" s="1"/>
  <c r="Y37" i="1" a="1"/>
  <c r="Y37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B15" i="1"/>
  <c r="AB37" i="1" s="1" a="1"/>
  <c r="AB37" i="1" s="1"/>
  <c r="E38" i="1" l="1"/>
  <c r="D38" i="1"/>
  <c r="Z38" i="1" a="1"/>
  <c r="Z38" i="1" s="1"/>
  <c r="X38" i="1" a="1"/>
  <c r="X38" i="1" s="1"/>
  <c r="W38" i="1" a="1"/>
  <c r="W38" i="1" s="1"/>
  <c r="T38" i="1" a="1"/>
  <c r="T38" i="1" s="1"/>
  <c r="H38" i="1" a="1"/>
  <c r="H38" i="1" s="1"/>
  <c r="S38" i="1" a="1"/>
  <c r="S38" i="1" s="1"/>
  <c r="R38" i="1" a="1"/>
  <c r="R38" i="1" s="1"/>
  <c r="Q38" i="1" a="1"/>
  <c r="Q38" i="1" s="1"/>
  <c r="P38" i="1" a="1"/>
  <c r="P38" i="1" s="1"/>
  <c r="O38" i="1" a="1"/>
  <c r="O38" i="1" s="1"/>
  <c r="N38" i="1" a="1"/>
  <c r="N38" i="1" s="1"/>
  <c r="M38" i="1" a="1"/>
  <c r="M38" i="1" s="1"/>
  <c r="L38" i="1" a="1"/>
  <c r="L38" i="1" s="1"/>
  <c r="K38" i="1" a="1"/>
  <c r="K38" i="1" s="1"/>
  <c r="J38" i="1" a="1"/>
  <c r="J38" i="1" s="1"/>
  <c r="I38" i="1" a="1"/>
  <c r="I38" i="1" s="1"/>
  <c r="U38" i="1" a="1"/>
  <c r="U38" i="1" s="1"/>
  <c r="V38" i="1" a="1"/>
  <c r="V38" i="1" s="1"/>
  <c r="C39" i="1" a="1"/>
  <c r="C39" i="1" s="1"/>
  <c r="Y38" i="1" a="1"/>
  <c r="Y38" i="1" s="1"/>
  <c r="AA38" i="1" a="1"/>
  <c r="AA38" i="1" s="1"/>
  <c r="AB16" i="1" a="1"/>
  <c r="AB16" i="1" s="1"/>
  <c r="AB17" i="1" a="1"/>
  <c r="AB17" i="1" s="1"/>
  <c r="AB18" i="1" a="1"/>
  <c r="AB18" i="1" s="1"/>
  <c r="AB19" i="1" a="1"/>
  <c r="AB19" i="1" s="1"/>
  <c r="AB20" i="1" a="1"/>
  <c r="AB20" i="1" s="1"/>
  <c r="AB21" i="1" a="1"/>
  <c r="AB21" i="1" s="1"/>
  <c r="AB22" i="1" a="1"/>
  <c r="AB22" i="1" s="1"/>
  <c r="AB23" i="1" a="1"/>
  <c r="AB23" i="1" s="1"/>
  <c r="AB24" i="1" a="1"/>
  <c r="AB24" i="1" s="1"/>
  <c r="AB25" i="1" a="1"/>
  <c r="AB25" i="1" s="1"/>
  <c r="AB26" i="1" a="1"/>
  <c r="AB26" i="1" s="1"/>
  <c r="AB27" i="1" a="1"/>
  <c r="AB27" i="1" s="1"/>
  <c r="AB28" i="1" a="1"/>
  <c r="AB28" i="1" s="1"/>
  <c r="AB29" i="1" a="1"/>
  <c r="AB29" i="1" s="1"/>
  <c r="AB38" i="1" a="1"/>
  <c r="AB38" i="1" s="1"/>
  <c r="AB30" i="1" a="1"/>
  <c r="AB30" i="1" s="1"/>
  <c r="AB31" i="1" a="1"/>
  <c r="AB31" i="1" s="1"/>
  <c r="AB32" i="1" a="1"/>
  <c r="AB32" i="1" s="1"/>
  <c r="AB33" i="1" a="1"/>
  <c r="AB33" i="1" s="1"/>
  <c r="AB34" i="1" a="1"/>
  <c r="AB34" i="1" s="1"/>
  <c r="AB35" i="1" a="1"/>
  <c r="AB35" i="1" s="1"/>
  <c r="AB36" i="1" a="1"/>
  <c r="AB36" i="1" s="1"/>
  <c r="AC15" i="1"/>
  <c r="AB39" i="1" l="1" a="1"/>
  <c r="AB39" i="1" s="1"/>
  <c r="E39" i="1"/>
  <c r="D39" i="1"/>
  <c r="AA39" i="1" a="1"/>
  <c r="AA39" i="1" s="1"/>
  <c r="Z39" i="1" a="1"/>
  <c r="Z39" i="1" s="1"/>
  <c r="X39" i="1" a="1"/>
  <c r="X39" i="1" s="1"/>
  <c r="W39" i="1" a="1"/>
  <c r="W39" i="1" s="1"/>
  <c r="H39" i="1" a="1"/>
  <c r="H39" i="1" s="1"/>
  <c r="I39" i="1" a="1"/>
  <c r="I39" i="1" s="1"/>
  <c r="J39" i="1" a="1"/>
  <c r="J39" i="1" s="1"/>
  <c r="K39" i="1" a="1"/>
  <c r="K39" i="1" s="1"/>
  <c r="L39" i="1" a="1"/>
  <c r="L39" i="1" s="1"/>
  <c r="M39" i="1" a="1"/>
  <c r="M39" i="1" s="1"/>
  <c r="N39" i="1" a="1"/>
  <c r="N39" i="1" s="1"/>
  <c r="O39" i="1" a="1"/>
  <c r="O39" i="1" s="1"/>
  <c r="P39" i="1" a="1"/>
  <c r="P39" i="1" s="1"/>
  <c r="Q39" i="1" a="1"/>
  <c r="Q39" i="1" s="1"/>
  <c r="R39" i="1" a="1"/>
  <c r="R39" i="1" s="1"/>
  <c r="S39" i="1" a="1"/>
  <c r="S39" i="1" s="1"/>
  <c r="T39" i="1" a="1"/>
  <c r="T39" i="1" s="1"/>
  <c r="U39" i="1" a="1"/>
  <c r="U39" i="1" s="1"/>
  <c r="V39" i="1" a="1"/>
  <c r="V39" i="1" s="1"/>
  <c r="Y39" i="1" a="1"/>
  <c r="Y39" i="1" s="1"/>
  <c r="C40" i="1" a="1"/>
  <c r="C40" i="1" s="1"/>
  <c r="AC16" i="1" a="1"/>
  <c r="AC16" i="1" s="1"/>
  <c r="AC17" i="1" a="1"/>
  <c r="AC17" i="1" s="1"/>
  <c r="AC18" i="1" a="1"/>
  <c r="AC18" i="1" s="1"/>
  <c r="AC19" i="1" a="1"/>
  <c r="AC19" i="1" s="1"/>
  <c r="AC20" i="1" a="1"/>
  <c r="AC20" i="1" s="1"/>
  <c r="AC21" i="1" a="1"/>
  <c r="AC21" i="1" s="1"/>
  <c r="AC22" i="1" a="1"/>
  <c r="AC22" i="1" s="1"/>
  <c r="AC23" i="1" a="1"/>
  <c r="AC23" i="1" s="1"/>
  <c r="AC24" i="1" a="1"/>
  <c r="AC24" i="1" s="1"/>
  <c r="AC25" i="1" a="1"/>
  <c r="AC25" i="1" s="1"/>
  <c r="AC26" i="1" a="1"/>
  <c r="AC26" i="1" s="1"/>
  <c r="AC27" i="1" a="1"/>
  <c r="AC27" i="1" s="1"/>
  <c r="AC28" i="1" a="1"/>
  <c r="AC28" i="1" s="1"/>
  <c r="AC38" i="1" a="1"/>
  <c r="AC38" i="1" s="1"/>
  <c r="AC29" i="1" a="1"/>
  <c r="AC29" i="1" s="1"/>
  <c r="AC30" i="1" a="1"/>
  <c r="AC30" i="1" s="1"/>
  <c r="AC39" i="1" a="1"/>
  <c r="AC39" i="1" s="1"/>
  <c r="AC31" i="1" a="1"/>
  <c r="AC31" i="1" s="1"/>
  <c r="AC32" i="1" a="1"/>
  <c r="AC32" i="1" s="1"/>
  <c r="AC33" i="1" a="1"/>
  <c r="AC33" i="1" s="1"/>
  <c r="AC34" i="1" a="1"/>
  <c r="AC34" i="1" s="1"/>
  <c r="AC35" i="1" a="1"/>
  <c r="AC35" i="1" s="1"/>
  <c r="AC36" i="1" a="1"/>
  <c r="AC36" i="1" s="1"/>
  <c r="AC37" i="1" a="1"/>
  <c r="AC37" i="1" s="1"/>
  <c r="AD15" i="1"/>
  <c r="AC40" i="1" l="1" a="1"/>
  <c r="AC40" i="1" s="1"/>
  <c r="E40" i="1"/>
  <c r="D40" i="1"/>
  <c r="AB40" i="1" a="1"/>
  <c r="AB40" i="1" s="1"/>
  <c r="AA40" i="1" a="1"/>
  <c r="AA40" i="1" s="1"/>
  <c r="Z40" i="1" a="1"/>
  <c r="Z40" i="1" s="1"/>
  <c r="X40" i="1" a="1"/>
  <c r="X40" i="1" s="1"/>
  <c r="W40" i="1" a="1"/>
  <c r="W40" i="1" s="1"/>
  <c r="I40" i="1" a="1"/>
  <c r="I40" i="1" s="1"/>
  <c r="J40" i="1" a="1"/>
  <c r="J40" i="1" s="1"/>
  <c r="K40" i="1" a="1"/>
  <c r="K40" i="1" s="1"/>
  <c r="M40" i="1" a="1"/>
  <c r="M40" i="1" s="1"/>
  <c r="N40" i="1" a="1"/>
  <c r="N40" i="1" s="1"/>
  <c r="O40" i="1" a="1"/>
  <c r="O40" i="1" s="1"/>
  <c r="P40" i="1" a="1"/>
  <c r="P40" i="1" s="1"/>
  <c r="R40" i="1" a="1"/>
  <c r="R40" i="1" s="1"/>
  <c r="T40" i="1" a="1"/>
  <c r="T40" i="1" s="1"/>
  <c r="L40" i="1" a="1"/>
  <c r="L40" i="1" s="1"/>
  <c r="Q40" i="1" a="1"/>
  <c r="Q40" i="1" s="1"/>
  <c r="S40" i="1" a="1"/>
  <c r="S40" i="1" s="1"/>
  <c r="U40" i="1" a="1"/>
  <c r="U40" i="1" s="1"/>
  <c r="H40" i="1" a="1"/>
  <c r="H40" i="1" s="1"/>
  <c r="V40" i="1" a="1"/>
  <c r="V40" i="1" s="1"/>
  <c r="C41" i="1" a="1"/>
  <c r="C41" i="1" s="1"/>
  <c r="Y40" i="1" a="1"/>
  <c r="Y40" i="1" s="1"/>
  <c r="AD16" i="1" a="1"/>
  <c r="AD16" i="1" s="1"/>
  <c r="AD17" i="1" a="1"/>
  <c r="AD17" i="1" s="1"/>
  <c r="AD18" i="1" a="1"/>
  <c r="AD18" i="1" s="1"/>
  <c r="AD19" i="1" a="1"/>
  <c r="AD19" i="1" s="1"/>
  <c r="AD20" i="1" a="1"/>
  <c r="AD20" i="1" s="1"/>
  <c r="AD21" i="1" a="1"/>
  <c r="AD21" i="1" s="1"/>
  <c r="AD22" i="1" a="1"/>
  <c r="AD22" i="1" s="1"/>
  <c r="AD23" i="1" a="1"/>
  <c r="AD23" i="1" s="1"/>
  <c r="AD24" i="1" a="1"/>
  <c r="AD24" i="1" s="1"/>
  <c r="AD25" i="1" a="1"/>
  <c r="AD25" i="1" s="1"/>
  <c r="AD26" i="1" a="1"/>
  <c r="AD26" i="1" s="1"/>
  <c r="AD27" i="1" a="1"/>
  <c r="AD27" i="1" s="1"/>
  <c r="AD28" i="1" a="1"/>
  <c r="AD28" i="1" s="1"/>
  <c r="AD38" i="1" a="1"/>
  <c r="AD38" i="1" s="1"/>
  <c r="AD29" i="1" a="1"/>
  <c r="AD29" i="1" s="1"/>
  <c r="AD39" i="1" a="1"/>
  <c r="AD39" i="1" s="1"/>
  <c r="AD30" i="1" a="1"/>
  <c r="AD30" i="1" s="1"/>
  <c r="AD31" i="1" a="1"/>
  <c r="AD31" i="1" s="1"/>
  <c r="AD40" i="1" a="1"/>
  <c r="AD40" i="1" s="1"/>
  <c r="AD32" i="1" a="1"/>
  <c r="AD32" i="1" s="1"/>
  <c r="AD33" i="1" a="1"/>
  <c r="AD33" i="1" s="1"/>
  <c r="AD34" i="1" a="1"/>
  <c r="AD34" i="1" s="1"/>
  <c r="AD35" i="1" a="1"/>
  <c r="AD35" i="1" s="1"/>
  <c r="AD36" i="1" a="1"/>
  <c r="AD36" i="1" s="1"/>
  <c r="AD37" i="1" a="1"/>
  <c r="AD37" i="1" s="1"/>
  <c r="AE15" i="1"/>
  <c r="AD41" i="1" l="1" a="1"/>
  <c r="AD41" i="1" s="1"/>
  <c r="D41" i="1"/>
  <c r="E41" i="1"/>
  <c r="AC41" i="1" a="1"/>
  <c r="AC41" i="1" s="1"/>
  <c r="AB41" i="1" a="1"/>
  <c r="AB41" i="1" s="1"/>
  <c r="C42" i="1" a="1"/>
  <c r="C42" i="1" s="1"/>
  <c r="AA41" i="1" a="1"/>
  <c r="AA41" i="1" s="1"/>
  <c r="Z41" i="1" a="1"/>
  <c r="Z41" i="1" s="1"/>
  <c r="X41" i="1" a="1"/>
  <c r="X41" i="1" s="1"/>
  <c r="W41" i="1" a="1"/>
  <c r="W41" i="1" s="1"/>
  <c r="H41" i="1" a="1"/>
  <c r="H41" i="1" s="1"/>
  <c r="I41" i="1" a="1"/>
  <c r="I41" i="1" s="1"/>
  <c r="J41" i="1" a="1"/>
  <c r="J41" i="1" s="1"/>
  <c r="K41" i="1" a="1"/>
  <c r="K41" i="1" s="1"/>
  <c r="L41" i="1" a="1"/>
  <c r="L41" i="1" s="1"/>
  <c r="M41" i="1" a="1"/>
  <c r="M41" i="1" s="1"/>
  <c r="N41" i="1" a="1"/>
  <c r="N41" i="1" s="1"/>
  <c r="O41" i="1" a="1"/>
  <c r="O41" i="1" s="1"/>
  <c r="P41" i="1" a="1"/>
  <c r="P41" i="1" s="1"/>
  <c r="Q41" i="1" a="1"/>
  <c r="Q41" i="1" s="1"/>
  <c r="R41" i="1" a="1"/>
  <c r="R41" i="1" s="1"/>
  <c r="S41" i="1" a="1"/>
  <c r="S41" i="1" s="1"/>
  <c r="T41" i="1" a="1"/>
  <c r="T41" i="1" s="1"/>
  <c r="U41" i="1" a="1"/>
  <c r="U41" i="1" s="1"/>
  <c r="V41" i="1" a="1"/>
  <c r="V41" i="1" s="1"/>
  <c r="Y41" i="1" a="1"/>
  <c r="Y41" i="1" s="1"/>
  <c r="AE16" i="1" a="1"/>
  <c r="AE16" i="1" s="1"/>
  <c r="AE17" i="1" a="1"/>
  <c r="AE17" i="1" s="1"/>
  <c r="AE18" i="1" a="1"/>
  <c r="AE18" i="1" s="1"/>
  <c r="AE19" i="1" a="1"/>
  <c r="AE19" i="1" s="1"/>
  <c r="AE20" i="1" a="1"/>
  <c r="AE20" i="1" s="1"/>
  <c r="AE21" i="1" a="1"/>
  <c r="AE21" i="1" s="1"/>
  <c r="AE22" i="1" a="1"/>
  <c r="AE22" i="1" s="1"/>
  <c r="AE23" i="1" a="1"/>
  <c r="AE23" i="1" s="1"/>
  <c r="AE24" i="1" a="1"/>
  <c r="AE24" i="1" s="1"/>
  <c r="AE25" i="1" a="1"/>
  <c r="AE25" i="1" s="1"/>
  <c r="AE26" i="1" a="1"/>
  <c r="AE26" i="1" s="1"/>
  <c r="AE27" i="1" a="1"/>
  <c r="AE27" i="1" s="1"/>
  <c r="AE28" i="1" a="1"/>
  <c r="AE28" i="1" s="1"/>
  <c r="AE29" i="1" a="1"/>
  <c r="AE29" i="1" s="1"/>
  <c r="AE38" i="1" a="1"/>
  <c r="AE38" i="1" s="1"/>
  <c r="AE30" i="1" a="1"/>
  <c r="AE30" i="1" s="1"/>
  <c r="AE39" i="1" a="1"/>
  <c r="AE39" i="1" s="1"/>
  <c r="AE31" i="1" a="1"/>
  <c r="AE31" i="1" s="1"/>
  <c r="AE40" i="1" a="1"/>
  <c r="AE40" i="1" s="1"/>
  <c r="AE32" i="1" a="1"/>
  <c r="AE32" i="1" s="1"/>
  <c r="AE41" i="1" a="1"/>
  <c r="AE41" i="1" s="1"/>
  <c r="AE33" i="1" a="1"/>
  <c r="AE33" i="1" s="1"/>
  <c r="AE34" i="1" a="1"/>
  <c r="AE34" i="1" s="1"/>
  <c r="AE35" i="1" a="1"/>
  <c r="AE35" i="1" s="1"/>
  <c r="AE36" i="1" a="1"/>
  <c r="AE36" i="1" s="1"/>
  <c r="AE37" i="1" a="1"/>
  <c r="AE37" i="1" s="1"/>
  <c r="AF15" i="1"/>
  <c r="AE42" i="1" l="1" a="1"/>
  <c r="AE42" i="1" s="1"/>
  <c r="D42" i="1"/>
  <c r="E42" i="1"/>
  <c r="AD42" i="1" a="1"/>
  <c r="AD42" i="1" s="1"/>
  <c r="AC42" i="1" a="1"/>
  <c r="AC42" i="1" s="1"/>
  <c r="C43" i="1" a="1"/>
  <c r="C43" i="1" s="1"/>
  <c r="AB42" i="1" a="1"/>
  <c r="AB42" i="1" s="1"/>
  <c r="Z42" i="1" a="1"/>
  <c r="Z42" i="1" s="1"/>
  <c r="X42" i="1" a="1"/>
  <c r="X42" i="1" s="1"/>
  <c r="U42" i="1" a="1"/>
  <c r="U42" i="1" s="1"/>
  <c r="S42" i="1" a="1"/>
  <c r="S42" i="1" s="1"/>
  <c r="P42" i="1" a="1"/>
  <c r="P42" i="1" s="1"/>
  <c r="N42" i="1" a="1"/>
  <c r="N42" i="1" s="1"/>
  <c r="L42" i="1" a="1"/>
  <c r="L42" i="1" s="1"/>
  <c r="J42" i="1" a="1"/>
  <c r="J42" i="1" s="1"/>
  <c r="H42" i="1" a="1"/>
  <c r="H42" i="1" s="1"/>
  <c r="V42" i="1" a="1"/>
  <c r="V42" i="1" s="1"/>
  <c r="T42" i="1" a="1"/>
  <c r="T42" i="1" s="1"/>
  <c r="Q42" i="1" a="1"/>
  <c r="Q42" i="1" s="1"/>
  <c r="O42" i="1" a="1"/>
  <c r="O42" i="1" s="1"/>
  <c r="M42" i="1" a="1"/>
  <c r="M42" i="1" s="1"/>
  <c r="K42" i="1" a="1"/>
  <c r="K42" i="1" s="1"/>
  <c r="I42" i="1" a="1"/>
  <c r="I42" i="1" s="1"/>
  <c r="W42" i="1" a="1"/>
  <c r="W42" i="1" s="1"/>
  <c r="R42" i="1" a="1"/>
  <c r="R42" i="1" s="1"/>
  <c r="Y42" i="1" a="1"/>
  <c r="Y42" i="1" s="1"/>
  <c r="AA42" i="1" a="1"/>
  <c r="AA42" i="1" s="1"/>
  <c r="AF16" i="1" a="1"/>
  <c r="AF16" i="1" s="1"/>
  <c r="AF17" i="1" a="1"/>
  <c r="AF17" i="1" s="1"/>
  <c r="AF18" i="1" a="1"/>
  <c r="AF18" i="1" s="1"/>
  <c r="AF19" i="1" a="1"/>
  <c r="AF19" i="1" s="1"/>
  <c r="AF20" i="1" a="1"/>
  <c r="AF20" i="1" s="1"/>
  <c r="AF21" i="1" a="1"/>
  <c r="AF21" i="1" s="1"/>
  <c r="AF22" i="1" a="1"/>
  <c r="AF22" i="1" s="1"/>
  <c r="AF23" i="1" a="1"/>
  <c r="AF23" i="1" s="1"/>
  <c r="AF24" i="1" a="1"/>
  <c r="AF24" i="1" s="1"/>
  <c r="AF25" i="1" a="1"/>
  <c r="AF25" i="1" s="1"/>
  <c r="AF26" i="1" a="1"/>
  <c r="AF26" i="1" s="1"/>
  <c r="AF27" i="1" a="1"/>
  <c r="AF27" i="1" s="1"/>
  <c r="AF28" i="1" a="1"/>
  <c r="AF28" i="1" s="1"/>
  <c r="AF38" i="1" a="1"/>
  <c r="AF38" i="1" s="1"/>
  <c r="AF29" i="1" a="1"/>
  <c r="AF29" i="1" s="1"/>
  <c r="AF30" i="1" a="1"/>
  <c r="AF30" i="1" s="1"/>
  <c r="AF39" i="1" a="1"/>
  <c r="AF39" i="1" s="1"/>
  <c r="AF31" i="1" a="1"/>
  <c r="AF31" i="1" s="1"/>
  <c r="AF40" i="1" a="1"/>
  <c r="AF40" i="1" s="1"/>
  <c r="AF32" i="1" a="1"/>
  <c r="AF32" i="1" s="1"/>
  <c r="AF41" i="1" a="1"/>
  <c r="AF41" i="1" s="1"/>
  <c r="AF33" i="1" a="1"/>
  <c r="AF33" i="1" s="1"/>
  <c r="AF42" i="1" a="1"/>
  <c r="AF42" i="1" s="1"/>
  <c r="AF34" i="1" a="1"/>
  <c r="AF34" i="1" s="1"/>
  <c r="AF35" i="1" a="1"/>
  <c r="AF35" i="1" s="1"/>
  <c r="AF36" i="1" a="1"/>
  <c r="AF36" i="1" s="1"/>
  <c r="AF37" i="1" a="1"/>
  <c r="AF37" i="1" s="1"/>
  <c r="AG15" i="1"/>
  <c r="AF43" i="1" l="1" a="1"/>
  <c r="AF43" i="1" s="1"/>
  <c r="E43" i="1"/>
  <c r="D43" i="1"/>
  <c r="AE43" i="1" a="1"/>
  <c r="AE43" i="1" s="1"/>
  <c r="AD43" i="1" a="1"/>
  <c r="AD43" i="1" s="1"/>
  <c r="C44" i="1" a="1"/>
  <c r="C44" i="1" s="1"/>
  <c r="AC43" i="1" a="1"/>
  <c r="AC43" i="1" s="1"/>
  <c r="Z43" i="1" a="1"/>
  <c r="Z43" i="1" s="1"/>
  <c r="I43" i="1" a="1"/>
  <c r="I43" i="1" s="1"/>
  <c r="K43" i="1" a="1"/>
  <c r="K43" i="1" s="1"/>
  <c r="L43" i="1" a="1"/>
  <c r="L43" i="1" s="1"/>
  <c r="M43" i="1" a="1"/>
  <c r="M43" i="1" s="1"/>
  <c r="N43" i="1" a="1"/>
  <c r="N43" i="1" s="1"/>
  <c r="O43" i="1" a="1"/>
  <c r="O43" i="1" s="1"/>
  <c r="P43" i="1" a="1"/>
  <c r="P43" i="1" s="1"/>
  <c r="Q43" i="1" a="1"/>
  <c r="Q43" i="1" s="1"/>
  <c r="R43" i="1" a="1"/>
  <c r="R43" i="1" s="1"/>
  <c r="S43" i="1" a="1"/>
  <c r="S43" i="1" s="1"/>
  <c r="T43" i="1" a="1"/>
  <c r="T43" i="1" s="1"/>
  <c r="U43" i="1" a="1"/>
  <c r="U43" i="1" s="1"/>
  <c r="V43" i="1" a="1"/>
  <c r="V43" i="1" s="1"/>
  <c r="W43" i="1" a="1"/>
  <c r="W43" i="1" s="1"/>
  <c r="X43" i="1" a="1"/>
  <c r="X43" i="1" s="1"/>
  <c r="Y43" i="1" a="1"/>
  <c r="Y43" i="1" s="1"/>
  <c r="H43" i="1" a="1"/>
  <c r="H43" i="1" s="1"/>
  <c r="J43" i="1" a="1"/>
  <c r="J43" i="1" s="1"/>
  <c r="AA43" i="1" a="1"/>
  <c r="AA43" i="1" s="1"/>
  <c r="AB43" i="1" a="1"/>
  <c r="AB43" i="1" s="1"/>
  <c r="AG16" i="1" a="1"/>
  <c r="AG16" i="1" s="1"/>
  <c r="AG17" i="1" a="1"/>
  <c r="AG17" i="1" s="1"/>
  <c r="AG18" i="1" a="1"/>
  <c r="AG18" i="1" s="1"/>
  <c r="AG19" i="1" a="1"/>
  <c r="AG19" i="1" s="1"/>
  <c r="AG20" i="1" a="1"/>
  <c r="AG20" i="1" s="1"/>
  <c r="AG21" i="1" a="1"/>
  <c r="AG21" i="1" s="1"/>
  <c r="AG22" i="1" a="1"/>
  <c r="AG22" i="1" s="1"/>
  <c r="AG23" i="1" a="1"/>
  <c r="AG23" i="1" s="1"/>
  <c r="AG24" i="1" a="1"/>
  <c r="AG24" i="1" s="1"/>
  <c r="AG25" i="1" a="1"/>
  <c r="AG25" i="1" s="1"/>
  <c r="AG26" i="1" a="1"/>
  <c r="AG26" i="1" s="1"/>
  <c r="AG27" i="1" a="1"/>
  <c r="AG27" i="1" s="1"/>
  <c r="AG28" i="1" a="1"/>
  <c r="AG28" i="1" s="1"/>
  <c r="AG38" i="1" a="1"/>
  <c r="AG38" i="1" s="1"/>
  <c r="AG29" i="1" a="1"/>
  <c r="AG29" i="1" s="1"/>
  <c r="AG30" i="1" a="1"/>
  <c r="AG30" i="1" s="1"/>
  <c r="AG39" i="1" a="1"/>
  <c r="AG39" i="1" s="1"/>
  <c r="AG31" i="1" a="1"/>
  <c r="AG31" i="1" s="1"/>
  <c r="AG40" i="1" a="1"/>
  <c r="AG40" i="1" s="1"/>
  <c r="AG32" i="1" a="1"/>
  <c r="AG32" i="1" s="1"/>
  <c r="AG41" i="1" a="1"/>
  <c r="AG41" i="1" s="1"/>
  <c r="AG33" i="1" a="1"/>
  <c r="AG33" i="1" s="1"/>
  <c r="AG42" i="1" a="1"/>
  <c r="AG42" i="1" s="1"/>
  <c r="AG34" i="1" a="1"/>
  <c r="AG34" i="1" s="1"/>
  <c r="AG43" i="1" a="1"/>
  <c r="AG43" i="1" s="1"/>
  <c r="AG35" i="1" a="1"/>
  <c r="AG35" i="1" s="1"/>
  <c r="AG36" i="1" a="1"/>
  <c r="AG36" i="1" s="1"/>
  <c r="AG37" i="1" a="1"/>
  <c r="AG37" i="1" s="1"/>
  <c r="AH15" i="1"/>
  <c r="AG44" i="1" l="1" a="1"/>
  <c r="AG44" i="1" s="1"/>
  <c r="D44" i="1"/>
  <c r="E44" i="1"/>
  <c r="AF44" i="1" a="1"/>
  <c r="AF44" i="1" s="1"/>
  <c r="AE44" i="1" a="1"/>
  <c r="AE44" i="1" s="1"/>
  <c r="AB44" i="1" a="1"/>
  <c r="AB44" i="1" s="1"/>
  <c r="C45" i="1" a="1"/>
  <c r="C45" i="1" s="1"/>
  <c r="AA44" i="1" a="1"/>
  <c r="AA44" i="1" s="1"/>
  <c r="I44" i="1" a="1"/>
  <c r="I44" i="1" s="1"/>
  <c r="H44" i="1" a="1"/>
  <c r="H44" i="1" s="1"/>
  <c r="K44" i="1" a="1"/>
  <c r="K44" i="1" s="1"/>
  <c r="L44" i="1" a="1"/>
  <c r="L44" i="1" s="1"/>
  <c r="M44" i="1" a="1"/>
  <c r="M44" i="1" s="1"/>
  <c r="N44" i="1" a="1"/>
  <c r="N44" i="1" s="1"/>
  <c r="O44" i="1" a="1"/>
  <c r="O44" i="1" s="1"/>
  <c r="P44" i="1" a="1"/>
  <c r="P44" i="1" s="1"/>
  <c r="Q44" i="1" a="1"/>
  <c r="Q44" i="1" s="1"/>
  <c r="R44" i="1" a="1"/>
  <c r="R44" i="1" s="1"/>
  <c r="S44" i="1" a="1"/>
  <c r="S44" i="1" s="1"/>
  <c r="T44" i="1" a="1"/>
  <c r="T44" i="1" s="1"/>
  <c r="U44" i="1" a="1"/>
  <c r="U44" i="1" s="1"/>
  <c r="V44" i="1" a="1"/>
  <c r="V44" i="1" s="1"/>
  <c r="J44" i="1" a="1"/>
  <c r="J44" i="1" s="1"/>
  <c r="W44" i="1" a="1"/>
  <c r="W44" i="1" s="1"/>
  <c r="X44" i="1" a="1"/>
  <c r="X44" i="1" s="1"/>
  <c r="Y44" i="1" a="1"/>
  <c r="Y44" i="1" s="1"/>
  <c r="Z44" i="1" a="1"/>
  <c r="Z44" i="1" s="1"/>
  <c r="AC44" i="1" a="1"/>
  <c r="AC44" i="1" s="1"/>
  <c r="AD44" i="1" a="1"/>
  <c r="AD44" i="1" s="1"/>
  <c r="AH16" i="1" a="1"/>
  <c r="AH16" i="1" s="1"/>
  <c r="AH17" i="1" a="1"/>
  <c r="AH17" i="1" s="1"/>
  <c r="AH18" i="1" a="1"/>
  <c r="AH18" i="1" s="1"/>
  <c r="AH19" i="1" a="1"/>
  <c r="AH19" i="1" s="1"/>
  <c r="AH20" i="1" a="1"/>
  <c r="AH20" i="1" s="1"/>
  <c r="AH21" i="1" a="1"/>
  <c r="AH21" i="1" s="1"/>
  <c r="AH22" i="1" a="1"/>
  <c r="AH22" i="1" s="1"/>
  <c r="AH23" i="1" a="1"/>
  <c r="AH23" i="1" s="1"/>
  <c r="AH24" i="1" a="1"/>
  <c r="AH24" i="1" s="1"/>
  <c r="AH25" i="1" a="1"/>
  <c r="AH25" i="1" s="1"/>
  <c r="AH26" i="1" a="1"/>
  <c r="AH26" i="1" s="1"/>
  <c r="AH27" i="1" a="1"/>
  <c r="AH27" i="1" s="1"/>
  <c r="AH28" i="1" a="1"/>
  <c r="AH28" i="1" s="1"/>
  <c r="AH38" i="1" a="1"/>
  <c r="AH38" i="1" s="1"/>
  <c r="AH29" i="1" a="1"/>
  <c r="AH29" i="1" s="1"/>
  <c r="AH30" i="1" a="1"/>
  <c r="AH30" i="1" s="1"/>
  <c r="AH39" i="1" a="1"/>
  <c r="AH39" i="1" s="1"/>
  <c r="AH31" i="1" a="1"/>
  <c r="AH31" i="1" s="1"/>
  <c r="AH40" i="1" a="1"/>
  <c r="AH40" i="1" s="1"/>
  <c r="AH41" i="1" a="1"/>
  <c r="AH41" i="1" s="1"/>
  <c r="AH32" i="1" a="1"/>
  <c r="AH32" i="1" s="1"/>
  <c r="AH33" i="1" a="1"/>
  <c r="AH33" i="1" s="1"/>
  <c r="AH42" i="1" a="1"/>
  <c r="AH42" i="1" s="1"/>
  <c r="AH34" i="1" a="1"/>
  <c r="AH34" i="1" s="1"/>
  <c r="AH43" i="1" a="1"/>
  <c r="AH43" i="1" s="1"/>
  <c r="AH35" i="1" a="1"/>
  <c r="AH35" i="1" s="1"/>
  <c r="AH44" i="1" a="1"/>
  <c r="AH44" i="1" s="1"/>
  <c r="AH36" i="1" a="1"/>
  <c r="AH36" i="1" s="1"/>
  <c r="AH37" i="1" a="1"/>
  <c r="AH37" i="1" s="1"/>
  <c r="AI15" i="1"/>
  <c r="AH45" i="1" l="1" a="1"/>
  <c r="AH45" i="1" s="1"/>
  <c r="E45" i="1"/>
  <c r="D45" i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A45" i="1" a="1"/>
  <c r="AA45" i="1" s="1"/>
  <c r="Z45" i="1" a="1"/>
  <c r="Z45" i="1" s="1"/>
  <c r="Y45" i="1" a="1"/>
  <c r="Y45" i="1" s="1"/>
  <c r="X45" i="1" a="1"/>
  <c r="X45" i="1" s="1"/>
  <c r="W45" i="1" a="1"/>
  <c r="W45" i="1" s="1"/>
  <c r="V45" i="1" a="1"/>
  <c r="V45" i="1" s="1"/>
  <c r="U45" i="1" a="1"/>
  <c r="U45" i="1" s="1"/>
  <c r="T45" i="1" a="1"/>
  <c r="T45" i="1" s="1"/>
  <c r="S45" i="1" a="1"/>
  <c r="S45" i="1" s="1"/>
  <c r="R45" i="1" a="1"/>
  <c r="R45" i="1" s="1"/>
  <c r="Q45" i="1" a="1"/>
  <c r="Q45" i="1" s="1"/>
  <c r="P45" i="1" a="1"/>
  <c r="P45" i="1" s="1"/>
  <c r="O45" i="1" a="1"/>
  <c r="O45" i="1" s="1"/>
  <c r="N45" i="1" a="1"/>
  <c r="N45" i="1" s="1"/>
  <c r="M45" i="1" a="1"/>
  <c r="M45" i="1" s="1"/>
  <c r="L45" i="1" a="1"/>
  <c r="L45" i="1" s="1"/>
  <c r="K45" i="1" a="1"/>
  <c r="K45" i="1" s="1"/>
  <c r="J45" i="1" a="1"/>
  <c r="J45" i="1" s="1"/>
  <c r="I45" i="1" a="1"/>
  <c r="I45" i="1" s="1"/>
  <c r="H45" i="1" a="1"/>
  <c r="H45" i="1" s="1"/>
  <c r="AB45" i="1" a="1"/>
  <c r="AB45" i="1" s="1"/>
  <c r="AI16" i="1" a="1"/>
  <c r="AI16" i="1" s="1"/>
  <c r="AI17" i="1" a="1"/>
  <c r="AI17" i="1" s="1"/>
  <c r="AI18" i="1" a="1"/>
  <c r="AI18" i="1" s="1"/>
  <c r="AI19" i="1" a="1"/>
  <c r="AI19" i="1" s="1"/>
  <c r="AI20" i="1" a="1"/>
  <c r="AI20" i="1" s="1"/>
  <c r="AI21" i="1" a="1"/>
  <c r="AI21" i="1" s="1"/>
  <c r="AI22" i="1" a="1"/>
  <c r="AI22" i="1" s="1"/>
  <c r="AI23" i="1" a="1"/>
  <c r="AI23" i="1" s="1"/>
  <c r="AI24" i="1" a="1"/>
  <c r="AI24" i="1" s="1"/>
  <c r="AI25" i="1" a="1"/>
  <c r="AI25" i="1" s="1"/>
  <c r="AI26" i="1" a="1"/>
  <c r="AI26" i="1" s="1"/>
  <c r="AI27" i="1" a="1"/>
  <c r="AI27" i="1" s="1"/>
  <c r="AI28" i="1" a="1"/>
  <c r="AI28" i="1" s="1"/>
  <c r="AI29" i="1" a="1"/>
  <c r="AI29" i="1" s="1"/>
  <c r="AI38" i="1" a="1"/>
  <c r="AI38" i="1" s="1"/>
  <c r="AI30" i="1" a="1"/>
  <c r="AI30" i="1" s="1"/>
  <c r="AI39" i="1" a="1"/>
  <c r="AI39" i="1" s="1"/>
  <c r="AI31" i="1" a="1"/>
  <c r="AI31" i="1" s="1"/>
  <c r="AI40" i="1" a="1"/>
  <c r="AI40" i="1" s="1"/>
  <c r="AI32" i="1" a="1"/>
  <c r="AI32" i="1" s="1"/>
  <c r="AI41" i="1" a="1"/>
  <c r="AI41" i="1" s="1"/>
  <c r="AI33" i="1" a="1"/>
  <c r="AI33" i="1" s="1"/>
  <c r="AI42" i="1" a="1"/>
  <c r="AI42" i="1" s="1"/>
  <c r="AI34" i="1" a="1"/>
  <c r="AI34" i="1" s="1"/>
  <c r="AI43" i="1" a="1"/>
  <c r="AI43" i="1" s="1"/>
  <c r="AI35" i="1" a="1"/>
  <c r="AI35" i="1" s="1"/>
  <c r="AI44" i="1" a="1"/>
  <c r="AI44" i="1" s="1"/>
  <c r="AI45" i="1" a="1"/>
  <c r="AI45" i="1" s="1"/>
  <c r="AI36" i="1" a="1"/>
  <c r="AI36" i="1" s="1"/>
  <c r="AI37" i="1" a="1"/>
  <c r="AI37" i="1" s="1"/>
  <c r="AJ15" i="1"/>
  <c r="AJ16" i="1" l="1" a="1"/>
  <c r="AJ16" i="1" s="1"/>
  <c r="AJ17" i="1" a="1"/>
  <c r="AJ17" i="1" s="1"/>
  <c r="AJ18" i="1" a="1"/>
  <c r="AJ18" i="1" s="1"/>
  <c r="AJ19" i="1" a="1"/>
  <c r="AJ19" i="1" s="1"/>
  <c r="AJ20" i="1" a="1"/>
  <c r="AJ20" i="1" s="1"/>
  <c r="AJ21" i="1" a="1"/>
  <c r="AJ21" i="1" s="1"/>
  <c r="AJ23" i="1" a="1"/>
  <c r="AJ23" i="1" s="1"/>
  <c r="AJ22" i="1" a="1"/>
  <c r="AJ22" i="1" s="1"/>
  <c r="AJ24" i="1" a="1"/>
  <c r="AJ24" i="1" s="1"/>
  <c r="AJ25" i="1" a="1"/>
  <c r="AJ25" i="1" s="1"/>
  <c r="AJ26" i="1" a="1"/>
  <c r="AJ26" i="1" s="1"/>
  <c r="AJ27" i="1" a="1"/>
  <c r="AJ27" i="1" s="1"/>
  <c r="AJ28" i="1" a="1"/>
  <c r="AJ28" i="1" s="1"/>
  <c r="AJ38" i="1" a="1"/>
  <c r="AJ38" i="1" s="1"/>
  <c r="AJ29" i="1" a="1"/>
  <c r="AJ29" i="1" s="1"/>
  <c r="AJ39" i="1" a="1"/>
  <c r="AJ39" i="1" s="1"/>
  <c r="AJ30" i="1" a="1"/>
  <c r="AJ30" i="1" s="1"/>
  <c r="AJ31" i="1" a="1"/>
  <c r="AJ31" i="1" s="1"/>
  <c r="AJ40" i="1" a="1"/>
  <c r="AJ40" i="1" s="1"/>
  <c r="AJ32" i="1" a="1"/>
  <c r="AJ32" i="1" s="1"/>
  <c r="AJ41" i="1" a="1"/>
  <c r="AJ41" i="1" s="1"/>
  <c r="AJ33" i="1" a="1"/>
  <c r="AJ33" i="1" s="1"/>
  <c r="AJ42" i="1" a="1"/>
  <c r="AJ42" i="1" s="1"/>
  <c r="AJ34" i="1" a="1"/>
  <c r="AJ34" i="1" s="1"/>
  <c r="AJ43" i="1" a="1"/>
  <c r="AJ43" i="1" s="1"/>
  <c r="AJ35" i="1" a="1"/>
  <c r="AJ35" i="1" s="1"/>
  <c r="AJ44" i="1" a="1"/>
  <c r="AJ44" i="1" s="1"/>
  <c r="AJ45" i="1" a="1"/>
  <c r="AJ45" i="1" s="1"/>
  <c r="AJ36" i="1" a="1"/>
  <c r="AJ36" i="1" s="1"/>
  <c r="AJ37" i="1" a="1"/>
  <c r="AJ37" i="1" s="1"/>
  <c r="AK15" i="1"/>
  <c r="AK16" i="1" l="1" a="1"/>
  <c r="AK16" i="1" s="1"/>
  <c r="AK17" i="1" a="1"/>
  <c r="AK17" i="1" s="1"/>
  <c r="AK18" i="1" a="1"/>
  <c r="AK18" i="1" s="1"/>
  <c r="AK19" i="1" a="1"/>
  <c r="AK19" i="1" s="1"/>
  <c r="AK20" i="1" a="1"/>
  <c r="AK20" i="1" s="1"/>
  <c r="AK21" i="1" a="1"/>
  <c r="AK21" i="1" s="1"/>
  <c r="AK22" i="1" a="1"/>
  <c r="AK22" i="1" s="1"/>
  <c r="AK23" i="1" a="1"/>
  <c r="AK23" i="1" s="1"/>
  <c r="AK24" i="1" a="1"/>
  <c r="AK24" i="1" s="1"/>
  <c r="AK25" i="1" a="1"/>
  <c r="AK25" i="1" s="1"/>
  <c r="AK26" i="1" a="1"/>
  <c r="AK26" i="1" s="1"/>
  <c r="AK27" i="1" a="1"/>
  <c r="AK27" i="1" s="1"/>
  <c r="AK28" i="1" a="1"/>
  <c r="AK28" i="1" s="1"/>
  <c r="AK29" i="1" a="1"/>
  <c r="AK29" i="1" s="1"/>
  <c r="AK38" i="1" a="1"/>
  <c r="AK38" i="1" s="1"/>
  <c r="AK30" i="1" a="1"/>
  <c r="AK30" i="1" s="1"/>
  <c r="AK39" i="1" a="1"/>
  <c r="AK39" i="1" s="1"/>
  <c r="AK31" i="1" a="1"/>
  <c r="AK31" i="1" s="1"/>
  <c r="AK40" i="1" a="1"/>
  <c r="AK40" i="1" s="1"/>
  <c r="AK32" i="1" a="1"/>
  <c r="AK32" i="1" s="1"/>
  <c r="AK41" i="1" a="1"/>
  <c r="AK41" i="1" s="1"/>
  <c r="AK33" i="1" a="1"/>
  <c r="AK33" i="1" s="1"/>
  <c r="AK42" i="1" a="1"/>
  <c r="AK42" i="1" s="1"/>
  <c r="AK34" i="1" a="1"/>
  <c r="AK34" i="1" s="1"/>
  <c r="AK43" i="1" a="1"/>
  <c r="AK43" i="1" s="1"/>
  <c r="AK44" i="1" a="1"/>
  <c r="AK44" i="1" s="1"/>
  <c r="AK35" i="1" a="1"/>
  <c r="AK35" i="1" s="1"/>
  <c r="AK45" i="1" a="1"/>
  <c r="AK45" i="1" s="1"/>
  <c r="AK36" i="1" a="1"/>
  <c r="AK36" i="1" s="1"/>
  <c r="AK37" i="1" a="1"/>
  <c r="AK37" i="1" s="1"/>
  <c r="AL15" i="1"/>
  <c r="AL16" i="1" l="1" a="1"/>
  <c r="AL16" i="1" s="1"/>
  <c r="AL17" i="1" a="1"/>
  <c r="AL17" i="1" s="1"/>
  <c r="AL18" i="1" a="1"/>
  <c r="AL18" i="1" s="1"/>
  <c r="AL19" i="1" a="1"/>
  <c r="AL19" i="1" s="1"/>
  <c r="AL20" i="1" a="1"/>
  <c r="AL20" i="1" s="1"/>
  <c r="AL21" i="1" a="1"/>
  <c r="AL21" i="1" s="1"/>
  <c r="AL22" i="1" a="1"/>
  <c r="AL22" i="1" s="1"/>
  <c r="AL23" i="1" a="1"/>
  <c r="AL23" i="1" s="1"/>
  <c r="AL24" i="1" a="1"/>
  <c r="AL24" i="1" s="1"/>
  <c r="AL25" i="1" a="1"/>
  <c r="AL25" i="1" s="1"/>
  <c r="AL26" i="1" a="1"/>
  <c r="AL26" i="1" s="1"/>
  <c r="AL27" i="1" a="1"/>
  <c r="AL27" i="1" s="1"/>
  <c r="AL28" i="1" a="1"/>
  <c r="AL28" i="1" s="1"/>
  <c r="AL38" i="1" a="1"/>
  <c r="AL38" i="1" s="1"/>
  <c r="AL29" i="1" a="1"/>
  <c r="AL29" i="1" s="1"/>
  <c r="AL39" i="1" a="1"/>
  <c r="AL39" i="1" s="1"/>
  <c r="AL30" i="1" a="1"/>
  <c r="AL30" i="1" s="1"/>
  <c r="AL31" i="1" a="1"/>
  <c r="AL31" i="1" s="1"/>
  <c r="AL40" i="1" a="1"/>
  <c r="AL40" i="1" s="1"/>
  <c r="AL41" i="1" a="1"/>
  <c r="AL41" i="1" s="1"/>
  <c r="AL32" i="1" a="1"/>
  <c r="AL32" i="1" s="1"/>
  <c r="AL33" i="1" a="1"/>
  <c r="AL33" i="1" s="1"/>
  <c r="AL42" i="1" a="1"/>
  <c r="AL42" i="1" s="1"/>
  <c r="AL34" i="1" a="1"/>
  <c r="AL34" i="1" s="1"/>
  <c r="AL43" i="1" a="1"/>
  <c r="AL43" i="1" s="1"/>
  <c r="AL35" i="1" a="1"/>
  <c r="AL35" i="1" s="1"/>
  <c r="AL44" i="1" a="1"/>
  <c r="AL44" i="1" s="1"/>
  <c r="AL45" i="1" a="1"/>
  <c r="AL45" i="1" s="1"/>
  <c r="AL36" i="1" a="1"/>
  <c r="AL36" i="1" s="1"/>
  <c r="AL37" i="1" a="1"/>
  <c r="AL37" i="1" s="1"/>
  <c r="F29" i="1" l="1" a="1"/>
  <c r="F29" i="1" s="1"/>
  <c r="G29" i="1" a="1"/>
  <c r="G29" i="1" s="1"/>
  <c r="F28" i="1" a="1"/>
  <c r="F28" i="1" s="1"/>
  <c r="G28" i="1" a="1"/>
  <c r="G28" i="1" s="1"/>
  <c r="F25" i="1" a="1"/>
  <c r="F25" i="1" s="1"/>
  <c r="G25" i="1" a="1"/>
  <c r="G25" i="1" s="1"/>
  <c r="F23" i="1" a="1"/>
  <c r="F23" i="1" s="1"/>
  <c r="G23" i="1" a="1"/>
  <c r="G23" i="1" s="1"/>
  <c r="F18" i="1" a="1"/>
  <c r="F18" i="1" s="1"/>
  <c r="G18" i="1" a="1"/>
  <c r="G18" i="1" s="1"/>
  <c r="F37" i="1" a="1"/>
  <c r="F37" i="1" s="1"/>
  <c r="G37" i="1" a="1"/>
  <c r="G37" i="1" s="1"/>
  <c r="F36" i="1" a="1"/>
  <c r="F36" i="1" s="1"/>
  <c r="G36" i="1" a="1"/>
  <c r="G36" i="1" s="1"/>
  <c r="F33" i="1" a="1"/>
  <c r="F33" i="1" s="1"/>
  <c r="G33" i="1" a="1"/>
  <c r="G33" i="1" s="1"/>
  <c r="F24" i="1" a="1"/>
  <c r="F24" i="1" s="1"/>
  <c r="G24" i="1" a="1"/>
  <c r="G24" i="1" s="1"/>
  <c r="F19" i="1" a="1"/>
  <c r="F19" i="1" s="1"/>
  <c r="G19" i="1" a="1"/>
  <c r="G19" i="1" s="1"/>
  <c r="F35" i="1" a="1"/>
  <c r="F35" i="1" s="1"/>
  <c r="G35" i="1" a="1"/>
  <c r="G35" i="1" s="1"/>
  <c r="F30" i="1" a="1"/>
  <c r="F30" i="1" s="1"/>
  <c r="G30" i="1" a="1"/>
  <c r="G30" i="1" s="1"/>
  <c r="F16" i="1" a="1"/>
  <c r="F16" i="1" s="1"/>
  <c r="G16" i="1" a="1"/>
  <c r="G16" i="1" s="1"/>
  <c r="F27" i="1" a="1"/>
  <c r="F27" i="1" s="1"/>
  <c r="G27" i="1" a="1"/>
  <c r="G27" i="1" s="1"/>
  <c r="F45" i="1" a="1"/>
  <c r="F45" i="1" s="1"/>
  <c r="G45" i="1" a="1"/>
  <c r="G45" i="1" s="1"/>
  <c r="F44" i="1" a="1"/>
  <c r="F44" i="1" s="1"/>
  <c r="G44" i="1" a="1"/>
  <c r="G44" i="1" s="1"/>
  <c r="F38" i="1" a="1"/>
  <c r="F38" i="1" s="1"/>
  <c r="G38" i="1" a="1"/>
  <c r="G38" i="1" s="1"/>
  <c r="F26" i="1" a="1"/>
  <c r="F26" i="1" s="1"/>
  <c r="G26" i="1" a="1"/>
  <c r="G26" i="1" s="1"/>
  <c r="F22" i="1" a="1"/>
  <c r="F22" i="1" s="1"/>
  <c r="G22" i="1" a="1"/>
  <c r="G22" i="1" s="1"/>
  <c r="F21" i="1" a="1"/>
  <c r="F21" i="1" s="1"/>
  <c r="G21" i="1" a="1"/>
  <c r="G21" i="1" s="1"/>
  <c r="F17" i="1" a="1"/>
  <c r="F17" i="1" s="1"/>
  <c r="G17" i="1" a="1"/>
  <c r="G17" i="1" s="1"/>
  <c r="F43" i="1" a="1"/>
  <c r="F43" i="1" s="1"/>
  <c r="G43" i="1" a="1"/>
  <c r="G43" i="1" s="1"/>
  <c r="F42" i="1" a="1"/>
  <c r="F42" i="1" s="1"/>
  <c r="G42" i="1" a="1"/>
  <c r="G42" i="1" s="1"/>
  <c r="F41" i="1" a="1"/>
  <c r="F41" i="1" s="1"/>
  <c r="G41" i="1" a="1"/>
  <c r="G41" i="1" s="1"/>
  <c r="F40" i="1" a="1"/>
  <c r="F40" i="1" s="1"/>
  <c r="G40" i="1" a="1"/>
  <c r="G40" i="1" s="1"/>
  <c r="F39" i="1" a="1"/>
  <c r="F39" i="1" s="1"/>
  <c r="G39" i="1" a="1"/>
  <c r="G39" i="1" s="1"/>
  <c r="F34" i="1" a="1"/>
  <c r="F34" i="1" s="1"/>
  <c r="G34" i="1" a="1"/>
  <c r="G34" i="1" s="1"/>
  <c r="F32" i="1" a="1"/>
  <c r="F32" i="1" s="1"/>
  <c r="G32" i="1" a="1"/>
  <c r="G32" i="1" s="1"/>
  <c r="F31" i="1" a="1"/>
  <c r="F31" i="1" s="1"/>
  <c r="G31" i="1" a="1"/>
  <c r="G31" i="1" s="1"/>
  <c r="F20" i="1" a="1"/>
  <c r="F20" i="1" s="1"/>
  <c r="G20" i="1" a="1"/>
  <c r="G20" i="1" s="1"/>
  <c r="E11" i="1" l="1"/>
  <c r="E1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<sst xmlns="http://schemas.openxmlformats.org/spreadsheetml/2006/main" count="51" uniqueCount="46">
  <si>
    <t>PLANNING DES CONGES</t>
  </si>
  <si>
    <t>Nom complet</t>
  </si>
  <si>
    <t>Département</t>
  </si>
  <si>
    <t>Poste</t>
  </si>
  <si>
    <t>Congés pris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</si>
  <si>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</si>
  <si>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</si>
  <si>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</si>
  <si>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</si>
  <si>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</si>
  <si>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</si>
  <si>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</si>
  <si>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</si>
  <si>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</si>
  <si>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</si>
  <si>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</si>
  <si>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</si>
  <si>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SAISIE DES CONGES ET ABSENCES</t>
  </si>
  <si>
    <t>Date début</t>
  </si>
  <si>
    <t>Date Fin</t>
  </si>
  <si>
    <t>Nbre de jours</t>
  </si>
  <si>
    <t>Type d'absence</t>
  </si>
  <si>
    <t>Oussama</t>
  </si>
  <si>
    <t>Statut</t>
  </si>
  <si>
    <t>Validé</t>
  </si>
  <si>
    <t>Ajouter ici les congés et absences des collaborateurs</t>
  </si>
  <si>
    <t>Informatique</t>
  </si>
  <si>
    <t>Congé exceptionnel</t>
  </si>
  <si>
    <t>Absences</t>
  </si>
  <si>
    <t>Maladie</t>
  </si>
  <si>
    <t>Sans solde</t>
  </si>
  <si>
    <t>Formation</t>
  </si>
  <si>
    <t>Absence</t>
  </si>
  <si>
    <t>M</t>
  </si>
  <si>
    <t>F</t>
  </si>
  <si>
    <t>A</t>
  </si>
  <si>
    <t>CP</t>
  </si>
  <si>
    <t>CE</t>
  </si>
  <si>
    <t>SS</t>
  </si>
  <si>
    <t>Congé payé</t>
  </si>
  <si>
    <t>Période :</t>
  </si>
  <si>
    <t>Total employés</t>
  </si>
  <si>
    <t>Employés en congé</t>
  </si>
  <si>
    <t>ID Congé</t>
  </si>
  <si>
    <t>Charge moyenne</t>
  </si>
  <si>
    <t>Stagiaire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</si>
</sst>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"/>
  </numFmts>
  <fonts count="12" x14ac:knownFonts="1">
    <font>
      <sz val="13"/>
      <color theme="1"/>
      <name val="Calibri"/>
      <family val="2"/>
    </font>
    <font>
      <b/>
      <sz val="20"/>
      <color theme="3" tint="0.249977111117893"/>
      <name val="Calibri"/>
      <family val="2"/>
    </font>
    <font>
      <b/>
      <sz val="13"/>
      <color theme="1"/>
      <name val="Calibri"/>
      <family val="2"/>
    </font>
    <font>
      <sz val="8"/>
      <name val="Calibri"/>
      <family val="2"/>
    </font>
    <font>
      <b/>
      <sz val="13"/>
      <color theme="3" tint="9.9978637043366805E-2"/>
      <name val="Calibri"/>
      <family val="2"/>
    </font>
    <font>
      <sz val="13"/>
      <color theme="3" tint="9.9978637043366805E-2"/>
      <name val="Calibri"/>
      <family val="2"/>
    </font>
    <font>
      <sz val="13"/>
      <color theme="9" tint="-0.499984740745262"/>
      <name val="Calibri"/>
      <family val="2"/>
    </font>
    <font>
      <sz val="13"/>
      <color theme="8" tint="-0.499984740745262"/>
      <name val="Calibri"/>
      <family val="2"/>
    </font>
    <font>
      <sz val="13"/>
      <color theme="5" tint="-0.499984740745262"/>
      <name val="Calibri"/>
      <family val="2"/>
    </font>
    <font>
      <sz val="13"/>
      <color rgb="FFC00000"/>
      <name val="Calibri"/>
      <family val="2"/>
    </font>
    <font>
      <b/>
      <sz val="13"/>
      <color rgb="FFC00000"/>
      <name val="Calibri"/>
      <family val="2"/>
    </font>
    <font>
      <sz val="13"/>
      <color theme="0"/>
      <name val="Calibri"/>
      <family val="2"/>
    </font>
  </fonts>
  <fills count="8">
    <fill>
      <patternFill patternType="none"/>
    </fill>
    <fill>
      <patternFill patternType="gray125"/>
    </fill>
    <fill>
      <gradientFill degree="90">
        <stop position="0">
          <color theme="3" tint="0.74901577806939912"/>
        </stop>
        <stop position="1">
          <color theme="3" tint="0.89803765984069339"/>
        </stop>
      </gradient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EC2C2"/>
        <bgColor indexed="64"/>
      </patternFill>
    </fill>
  </fills>
  <borders count="6">
    <border>
      <left/>
      <right/>
      <top/>
      <bottom/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 style="thin">
        <color theme="3" tint="0.749961851863155"/>
      </bottom>
      <diagonal/>
    </border>
    <border>
      <left/>
      <right/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/>
      <top style="thin">
        <color theme="3" tint="0.749961851863155"/>
      </top>
      <bottom style="thin">
        <color theme="3" tint="0.749961851863155"/>
      </bottom>
      <diagonal/>
    </border>
    <border>
      <left/>
      <right style="thin">
        <color theme="3" tint="0.749961851863155"/>
      </right>
      <top style="thin">
        <color theme="3" tint="0.749961851863155"/>
      </top>
      <bottom style="thin">
        <color theme="3" tint="0.749961851863155"/>
      </bottom>
      <diagonal/>
    </border>
    <border>
      <left/>
      <right/>
      <top/>
      <bottom style="thin">
        <color theme="3" tint="0.7499618518631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4" borderId="0" xfId="0" applyFont="1" applyFill="1"/>
    <xf numFmtId="0" fontId="7" fillId="5" borderId="0" xfId="0" applyFont="1" applyFill="1"/>
    <xf numFmtId="0" fontId="5" fillId="3" borderId="0" xfId="0" applyFont="1" applyFill="1"/>
    <xf numFmtId="0" fontId="8" fillId="6" borderId="0" xfId="0" applyFont="1" applyFill="1"/>
    <xf numFmtId="0" fontId="9" fillId="7" borderId="0" xfId="0" applyFont="1" applyFill="1"/>
    <xf numFmtId="0" fontId="10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0">
    <dxf>
      <font>
        <color theme="9" tint="-0.499984740745262"/>
      </font>
      <fill>
        <patternFill>
          <bgColor theme="9" tint="0.79998168889431442"/>
        </patternFill>
      </fill>
    </dxf>
    <dxf>
      <font>
        <color theme="8" tint="-0.499984740745262"/>
      </font>
      <fill>
        <patternFill>
          <bgColor theme="8" tint="0.79998168889431442"/>
        </patternFill>
      </fill>
    </dxf>
    <dxf>
      <font>
        <color theme="3" tint="9.9948118533890809E-2"/>
      </font>
      <fill>
        <patternFill>
          <bgColor theme="3" tint="0.89996032593768116"/>
        </patternFill>
      </fill>
    </dxf>
    <dxf>
      <font>
        <color theme="5" tint="-0.499984740745262"/>
      </font>
      <fill>
        <patternFill>
          <bgColor theme="5" tint="0.79998168889431442"/>
        </patternFill>
      </fill>
    </dxf>
    <dxf>
      <font>
        <color theme="3" tint="9.9948118533890809E-2"/>
      </font>
      <fill>
        <patternFill>
          <bgColor theme="3" tint="0.89996032593768116"/>
        </patternFill>
      </fill>
    </dxf>
    <dxf>
      <font>
        <color rgb="FFC00000"/>
      </font>
      <fill>
        <patternFill>
          <bgColor rgb="FFFEC2C2"/>
        </patternFill>
      </fill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3" tint="9.9978637043366805E-2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border>
        <left style="thin">
          <color theme="3" tint="0.749961851863155"/>
        </left>
        <right style="thin">
          <color theme="3" tint="0.749961851863155"/>
        </right>
        <top style="thin">
          <color theme="3" tint="0.749961851863155"/>
        </top>
        <bottom style="thin">
          <color theme="3" tint="0.749961851863155"/>
        </bottom>
        <vertical style="thin">
          <color theme="3" tint="0.749961851863155"/>
        </vertical>
        <horizontal style="thin">
          <color theme="3" tint="0.749961851863155"/>
        </horizontal>
      </border>
    </dxf>
  </dxfs>
  <tableStyles count="1" defaultTableStyle="TableStyleMedium2" defaultPivotStyle="PivotStyleLight16">
    <tableStyle name="Style de tableau 1" pivot="0" count="3" xr9:uid="{761AAA1F-7D1A-4043-84DC-D3F2837E45D3}">
      <tableStyleElement type="wholeTable" dxfId="19"/>
      <tableStyleElement type="headerRow" dxfId="18"/>
      <tableStyleElement type="secondRowStripe" dxfId="17"/>
    </tableStyle>
  </tableStyles>
  <colors>
    <mruColors>
      <color rgb="FFFEC2C2"/>
      <color rgb="FFFEACAC"/>
      <color rgb="FFFD83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BE8-44C3-8314-9FEE57EBF42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1BE8-44C3-8314-9FEE57EBF42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1BE8-44C3-8314-9FEE57EBF42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BE8-44C3-8314-9FEE57EBF42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BE8-44C3-8314-9FEE57EBF42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1BE8-44C3-8314-9FEE57EBF42A}"/>
              </c:ext>
            </c:extLst>
          </c:dPt>
          <c:dLbls>
            <c:dLbl>
              <c:idx val="0"/>
              <c:layout>
                <c:manualLayout>
                  <c:x val="3.418355358847789E-2"/>
                  <c:y val="0.15616153841521729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E8-44C3-8314-9FEE57EBF42A}"/>
                </c:ext>
              </c:extLst>
            </c:dLbl>
            <c:dLbl>
              <c:idx val="1"/>
              <c:layout>
                <c:manualLayout>
                  <c:x val="-4.22723623079004E-2"/>
                  <c:y val="0.1347262922268492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E8-44C3-8314-9FEE57EBF42A}"/>
                </c:ext>
              </c:extLst>
            </c:dLbl>
            <c:dLbl>
              <c:idx val="2"/>
              <c:layout>
                <c:manualLayout>
                  <c:x val="-4.0669400095235946E-2"/>
                  <c:y val="2.349085323294160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E8-44C3-8314-9FEE57EBF4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Listes!$D$2:$D$7</c:f>
              <c:strCache>
                <c:ptCount val="6"/>
                <c:pt idx="0">
                  <c:v>Congé payé</c:v>
                </c:pt>
                <c:pt idx="1">
                  <c:v>Maladie</c:v>
                </c:pt>
                <c:pt idx="2">
                  <c:v>Congé exceptionnel</c:v>
                </c:pt>
                <c:pt idx="3">
                  <c:v>Sans solde</c:v>
                </c:pt>
                <c:pt idx="4">
                  <c:v>Formation</c:v>
                </c:pt>
                <c:pt idx="5">
                  <c:v>Absence</c:v>
                </c:pt>
              </c:strCache>
            </c:strRef>
          </c:cat>
          <c:val>
            <c:numRef>
              <c:f>Listes!$G$2:$G$7</c:f>
              <c:numCache>
                <c:formatCode>General</c:formatCode>
                <c:ptCount val="6"/>
                <c:pt idx="0">
                  <c:v>20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BE8-44C3-8314-9FEE57EBF42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274007</xdr:colOff>
      <xdr:row>5</xdr:row>
      <xdr:rowOff>52193</xdr:rowOff>
    </xdr:from>
    <xdr:to>
      <xdr:col>37</xdr:col>
      <xdr:colOff>391438</xdr:colOff>
      <xdr:row>13</xdr:row>
      <xdr:rowOff>104383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68A2842-257C-4076-9557-9072CA854A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8475CD-13A8-4A1E-A849-5000E77E7EB9}" name="T_Conges" displayName="T_Conges" ref="C10:K13" totalsRowShown="0" headerRowDxfId="16" dataDxfId="15">
  <tableColumns count="9">
    <tableColumn id="1" xr3:uid="{8E586CFA-85A8-4E48-95ED-F801283BBA35}" name="ID Congé" dataDxfId="14">
      <calculatedColumnFormula>IF(D11="","",MAX($C$10:C10)+1)</calculatedColumnFormula>
    </tableColumn>
    <tableColumn id="2" xr3:uid="{E015EF30-FC08-48D5-8EBA-431E653BDA65}" name="Nom complet" dataDxfId="13"/>
    <tableColumn id="3" xr3:uid="{51B69302-40A0-459A-B641-7684081BC5B2}" name="Département" dataDxfId="12"/>
    <tableColumn id="4" xr3:uid="{0E8D6259-C282-4DB5-AB44-E9F2E707C494}" name="Poste" dataDxfId="11"/>
    <tableColumn id="5" xr3:uid="{8FD24C7A-1CFA-4D39-8B74-AE65FBF71560}" name="Type d'absence" dataDxfId="10"/>
    <tableColumn id="6" xr3:uid="{F003C7CD-6835-4B2C-A2E6-C98393A80864}" name="Date début" dataDxfId="9"/>
    <tableColumn id="7" xr3:uid="{EEC80053-E341-455E-B31C-ED8098C9CE40}" name="Date Fin" dataDxfId="8"/>
    <tableColumn id="8" xr3:uid="{AA658E69-B433-439C-A826-D430746A9144}" name="Nbre de jours" dataDxfId="7">
      <calculatedColumnFormula>IF(OR(T_Conges[[#This Row],[Date début]]="",T_Conges[[#This Row],[Date Fin]]=""),"",T_Conges[[#This Row],[Date Fin]]-T_Conges[[#This Row],[Date début]]+1)</calculatedColumnFormula>
    </tableColumn>
    <tableColumn id="9" xr3:uid="{4EF96FA9-42C8-4DF1-93B3-6C56B4F58C6D}" name="Statut" dataDxfId="6"/>
  </tableColumns>
  <tableStyleInfo name="Style de tableau 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1282-1BF2-4DD5-A00E-8897D0A2085B}">
  <sheetPr codeName="Feuil3"/>
  <dimension ref="A1:G12"/>
  <sheetViews>
    <sheetView zoomScale="70" zoomScaleNormal="70" workbookViewId="0">
      <selection activeCell="G5" sqref="G5"/>
    </sheetView>
  </sheetViews>
  <sheetFormatPr baseColWidth="10" defaultRowHeight="17.25" x14ac:dyDescent="0.3"/>
  <cols>
    <col min="4" max="4" width="18.21875" bestFit="1" customWidth="1"/>
  </cols>
  <sheetData>
    <row r="1" spans="1:7" x14ac:dyDescent="0.3">
      <c r="A1" t="s">
        <v>5</v>
      </c>
      <c r="B1">
        <v>1</v>
      </c>
      <c r="D1" s="6" t="s">
        <v>28</v>
      </c>
      <c r="E1" s="6"/>
    </row>
    <row r="2" spans="1:7" x14ac:dyDescent="0.3">
      <c r="A2" t="s">
        <v>6</v>
      </c>
      <c r="B2">
        <v>2</v>
      </c>
      <c r="D2" s="10" t="s">
        <v>39</v>
      </c>
      <c r="E2" s="10" t="s">
        <v>36</v>
      </c>
      <c r="F2" s="10" cm="1">
        <f t="array" ref="F2">SUMPRODUCT((T_Conges[Type d''absence]=D2)*(T_Conges[Date début]&lt;='Planning Conges'!$A$9)*(T_Conges[Date Fin]&gt;='Planning Conges'!$A$8)*(
(IF(T_Conges[Date Fin]&lt;'Planning Conges'!$A$9,T_Conges[Date Fin],'Planning Conges'!$A$9))-(IF(T_Conges[Date début]&gt;'Planning Conges'!$A$8,T_Conges[Date début],'Planning Conges'!$A$8))+1))</f>
        <v>20</v>
      </c>
      <c r="G2" s="10">
        <f>IF(F2=0,NA(),F2)</f>
        <v>20</v>
      </c>
    </row>
    <row r="3" spans="1:7" x14ac:dyDescent="0.3">
      <c r="A3" t="s">
        <v>7</v>
      </c>
      <c r="B3">
        <v>3</v>
      </c>
      <c r="D3" s="11" t="s">
        <v>29</v>
      </c>
      <c r="E3" s="11" t="s">
        <v>33</v>
      </c>
      <c r="F3" s="11" cm="1">
        <f t="array" ref="F3">SUMPRODUCT((T_Conges[Type d''absence]=D3)*(T_Conges[Date début]&lt;='Planning Conges'!$A$9)*(T_Conges[Date Fin]&gt;='Planning Conges'!$A$8)*(
(IF(T_Conges[Date Fin]&lt;'Planning Conges'!$A$9,T_Conges[Date Fin],'Planning Conges'!$A$9))-(IF(T_Conges[Date début]&gt;'Planning Conges'!$A$8,T_Conges[Date début],'Planning Conges'!$A$8))+1))</f>
        <v>0</v>
      </c>
      <c r="G3" s="11" t="e">
        <f t="shared" ref="G3:G7" si="0">IF(F3=0,NA(),F3)</f>
        <v>#N/A</v>
      </c>
    </row>
    <row r="4" spans="1:7" x14ac:dyDescent="0.3">
      <c r="A4" t="s">
        <v>8</v>
      </c>
      <c r="B4">
        <v>4</v>
      </c>
      <c r="D4" s="12" t="s">
        <v>27</v>
      </c>
      <c r="E4" s="12" t="s">
        <v>37</v>
      </c>
      <c r="F4" s="12" cm="1">
        <f t="array" ref="F4">SUMPRODUCT((T_Conges[Type d''absence]=D4)*(T_Conges[Date début]&lt;='Planning Conges'!$A$9)*(T_Conges[Date Fin]&gt;='Planning Conges'!$A$8)*(
(IF(T_Conges[Date Fin]&lt;'Planning Conges'!$A$9,T_Conges[Date Fin],'Planning Conges'!$A$9))-(IF(T_Conges[Date début]&gt;'Planning Conges'!$A$8,T_Conges[Date début],'Planning Conges'!$A$8))+1))</f>
        <v>0</v>
      </c>
      <c r="G4" s="12" t="e">
        <f t="shared" si="0"/>
        <v>#N/A</v>
      </c>
    </row>
    <row r="5" spans="1:7" x14ac:dyDescent="0.3">
      <c r="A5" t="s">
        <v>9</v>
      </c>
      <c r="B5">
        <v>5</v>
      </c>
      <c r="D5" s="13" t="s">
        <v>30</v>
      </c>
      <c r="E5" s="13" t="s">
        <v>38</v>
      </c>
      <c r="F5" s="13" cm="1">
        <f t="array" ref="F5">SUMPRODUCT((T_Conges[Type d''absence]=D5)*(T_Conges[Date début]&lt;='Planning Conges'!$A$9)*(T_Conges[Date Fin]&gt;='Planning Conges'!$A$8)*(
(IF(T_Conges[Date Fin]&lt;'Planning Conges'!$A$9,T_Conges[Date Fin],'Planning Conges'!$A$9))-(IF(T_Conges[Date début]&gt;'Planning Conges'!$A$8,T_Conges[Date début],'Planning Conges'!$A$8))+1))</f>
        <v>0</v>
      </c>
      <c r="G5" s="13" t="e">
        <f t="shared" si="0"/>
        <v>#N/A</v>
      </c>
    </row>
    <row r="6" spans="1:7" x14ac:dyDescent="0.3">
      <c r="A6" t="s">
        <v>10</v>
      </c>
      <c r="B6">
        <v>6</v>
      </c>
      <c r="D6" s="12" t="s">
        <v>31</v>
      </c>
      <c r="E6" s="12" t="s">
        <v>34</v>
      </c>
      <c r="F6" s="12" cm="1">
        <f t="array" ref="F6">SUMPRODUCT((T_Conges[Type d''absence]=D6)*(T_Conges[Date début]&lt;='Planning Conges'!$A$9)*(T_Conges[Date Fin]&gt;='Planning Conges'!$A$8)*(
(IF(T_Conges[Date Fin]&lt;'Planning Conges'!$A$9,T_Conges[Date Fin],'Planning Conges'!$A$9))-(IF(T_Conges[Date début]&gt;'Planning Conges'!$A$8,T_Conges[Date début],'Planning Conges'!$A$8))+1))</f>
        <v>0</v>
      </c>
      <c r="G6" s="12" t="e">
        <f t="shared" si="0"/>
        <v>#N/A</v>
      </c>
    </row>
    <row r="7" spans="1:7" x14ac:dyDescent="0.3">
      <c r="A7" t="s">
        <v>11</v>
      </c>
      <c r="B7">
        <v>7</v>
      </c>
      <c r="D7" s="14" t="s">
        <v>32</v>
      </c>
      <c r="E7" s="14" t="s">
        <v>35</v>
      </c>
      <c r="F7" s="14" cm="1">
        <f t="array" ref="F7">SUMPRODUCT((T_Conges[Type d''absence]=D7)*(T_Conges[Date début]&lt;='Planning Conges'!$A$9)*(T_Conges[Date Fin]&gt;='Planning Conges'!$A$8)*(
(IF(T_Conges[Date Fin]&lt;'Planning Conges'!$A$9,T_Conges[Date Fin],'Planning Conges'!$A$9))-(IF(T_Conges[Date début]&gt;'Planning Conges'!$A$8,T_Conges[Date début],'Planning Conges'!$A$8))+1))</f>
        <v>0</v>
      </c>
      <c r="G7" s="14" t="e">
        <f t="shared" si="0"/>
        <v>#N/A</v>
      </c>
    </row>
    <row r="8" spans="1:7" x14ac:dyDescent="0.3">
      <c r="A8" t="s">
        <v>12</v>
      </c>
      <c r="B8">
        <v>8</v>
      </c>
    </row>
    <row r="9" spans="1:7" x14ac:dyDescent="0.3">
      <c r="A9" t="s">
        <v>13</v>
      </c>
      <c r="B9">
        <v>9</v>
      </c>
    </row>
    <row r="10" spans="1:7" x14ac:dyDescent="0.3">
      <c r="A10" t="s">
        <v>14</v>
      </c>
      <c r="B10">
        <v>10</v>
      </c>
    </row>
    <row r="11" spans="1:7" x14ac:dyDescent="0.3">
      <c r="A11" t="s">
        <v>15</v>
      </c>
      <c r="B11">
        <v>11</v>
      </c>
    </row>
    <row r="12" spans="1:7" x14ac:dyDescent="0.3">
      <c r="A12" t="s">
        <v>16</v>
      </c>
      <c r="B12">
        <v>12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A059-7256-4B17-B2C4-B9F49B31A4A7}">
  <sheetPr codeName="Feuil2"/>
  <dimension ref="B2:K13"/>
  <sheetViews>
    <sheetView showGridLines="0" tabSelected="1" topLeftCell="B1" zoomScale="73" zoomScaleNormal="73" workbookViewId="0">
      <selection activeCell="D12" sqref="D12"/>
    </sheetView>
  </sheetViews>
  <sheetFormatPr baseColWidth="10" defaultColWidth="0" defaultRowHeight="17.25" x14ac:dyDescent="0.3"/>
  <cols>
    <col min="1" max="1" width="11.5546875" style="1" hidden="1" customWidth="1"/>
    <col min="2" max="2" width="11.5546875" style="1" customWidth="1"/>
    <col min="3" max="3" width="11.88671875" style="1" customWidth="1"/>
    <col min="4" max="4" width="25.88671875" style="1" customWidth="1"/>
    <col min="5" max="5" width="19" style="1" customWidth="1"/>
    <col min="6" max="6" width="25.6640625" style="1" customWidth="1"/>
    <col min="7" max="7" width="19.44140625" style="1" customWidth="1"/>
    <col min="8" max="8" width="17.6640625" style="1" customWidth="1"/>
    <col min="9" max="9" width="16.88671875" style="1" customWidth="1"/>
    <col min="10" max="10" width="14" style="1" customWidth="1"/>
    <col min="11" max="11" width="15.6640625" style="1" customWidth="1"/>
    <col min="12" max="12" width="11.5546875" style="1" customWidth="1"/>
    <col min="13" max="16384" width="11.5546875" style="1" hidden="1"/>
  </cols>
  <sheetData>
    <row r="2" spans="3:11" x14ac:dyDescent="0.3">
      <c r="C2" s="16" t="s">
        <v>17</v>
      </c>
      <c r="D2" s="16"/>
      <c r="E2" s="16"/>
      <c r="F2" s="16"/>
      <c r="G2" s="16"/>
      <c r="H2" s="16"/>
      <c r="I2" s="16"/>
      <c r="J2" s="16"/>
      <c r="K2" s="16"/>
    </row>
    <row r="3" spans="3:11" x14ac:dyDescent="0.3">
      <c r="C3" s="16"/>
      <c r="D3" s="16"/>
      <c r="E3" s="16"/>
      <c r="F3" s="16"/>
      <c r="G3" s="16"/>
      <c r="H3" s="16"/>
      <c r="I3" s="16"/>
      <c r="J3" s="16"/>
      <c r="K3" s="16"/>
    </row>
    <row r="4" spans="3:11" x14ac:dyDescent="0.3">
      <c r="C4" s="16"/>
      <c r="D4" s="16"/>
      <c r="E4" s="16"/>
      <c r="F4" s="16"/>
      <c r="G4" s="16"/>
      <c r="H4" s="16"/>
      <c r="I4" s="16"/>
      <c r="J4" s="16"/>
      <c r="K4" s="16"/>
    </row>
    <row r="5" spans="3:11" x14ac:dyDescent="0.3">
      <c r="C5" s="16"/>
      <c r="D5" s="16"/>
      <c r="E5" s="16"/>
      <c r="F5" s="16"/>
      <c r="G5" s="16"/>
      <c r="H5" s="16"/>
      <c r="I5" s="16"/>
      <c r="J5" s="16"/>
      <c r="K5" s="16"/>
    </row>
    <row r="7" spans="3:11" x14ac:dyDescent="0.3">
      <c r="C7" s="17" t="s">
        <v>25</v>
      </c>
      <c r="D7" s="17"/>
      <c r="E7" s="17"/>
      <c r="F7" s="17"/>
      <c r="G7" s="17"/>
      <c r="H7" s="17"/>
      <c r="I7" s="17"/>
      <c r="J7" s="17"/>
      <c r="K7" s="17"/>
    </row>
    <row r="10" spans="3:11" x14ac:dyDescent="0.3">
      <c r="C10" s="7" t="s">
        <v>43</v>
      </c>
      <c r="D10" s="7" t="s">
        <v>1</v>
      </c>
      <c r="E10" s="7" t="s">
        <v>2</v>
      </c>
      <c r="F10" s="7" t="s">
        <v>3</v>
      </c>
      <c r="G10" s="7" t="s">
        <v>21</v>
      </c>
      <c r="H10" s="7" t="s">
        <v>18</v>
      </c>
      <c r="I10" s="7" t="s">
        <v>19</v>
      </c>
      <c r="J10" s="7" t="s">
        <v>20</v>
      </c>
      <c r="K10" s="7" t="s">
        <v>23</v>
      </c>
    </row>
    <row r="11" spans="3:11" x14ac:dyDescent="0.3">
      <c r="C11" s="8">
        <f>IF(D11="","",MAX($C$10:C10)+1)</f>
        <v>1</v>
      </c>
      <c r="D11" s="27" t="s">
        <v>22</v>
      </c>
      <c r="E11" s="27" t="s">
        <v>26</v>
      </c>
      <c r="F11" s="27" t="s">
        <v>45</v>
      </c>
      <c r="G11" s="27" t="s">
        <v>39</v>
      </c>
      <c r="H11" s="28">
        <v>46082</v>
      </c>
      <c r="I11" s="28">
        <v>46101</v>
      </c>
      <c r="J11" s="27">
        <f>IF(OR(T_Conges[[#This Row],[Date début]]="",T_Conges[[#This Row],[Date Fin]]=""),"",T_Conges[[#This Row],[Date Fin]]-T_Conges[[#This Row],[Date début]]+1)</f>
        <v>20</v>
      </c>
      <c r="K11" s="27" t="s">
        <v>24</v>
      </c>
    </row>
    <row r="12" spans="3:11" x14ac:dyDescent="0.3">
      <c r="C12" s="8" t="str">
        <f>IF(D12="","",MAX($C$10:C11)+1)</f>
        <v/>
      </c>
      <c r="D12" s="27"/>
      <c r="E12" s="27"/>
      <c r="F12" s="27"/>
      <c r="G12" s="27"/>
      <c r="H12" s="28"/>
      <c r="I12" s="28"/>
      <c r="J12" s="27"/>
      <c r="K12" s="27"/>
    </row>
    <row r="13" spans="3:11" x14ac:dyDescent="0.3">
      <c r="C13" s="8" t="str">
        <f>IF(D13="","",MAX($C$10:C12)+1)</f>
        <v/>
      </c>
      <c r="D13" s="27"/>
      <c r="E13" s="27"/>
      <c r="F13" s="27"/>
      <c r="G13" s="27"/>
      <c r="H13" s="28"/>
      <c r="I13" s="28"/>
      <c r="J13" s="27"/>
      <c r="K13" s="27"/>
    </row>
  </sheetData>
  <sheetProtection sheet="1" objects="1" scenarios="1" selectLockedCells="1"/>
  <mergeCells count="2">
    <mergeCell ref="C2:K5"/>
    <mergeCell ref="C7:K7"/>
  </mergeCells>
  <dataValidations count="1">
    <dataValidation type="list" allowBlank="1" showInputMessage="1" showErrorMessage="1" sqref="K11:K13" xr:uid="{034D9175-2E1D-41D2-85B0-6EBEF9BE0613}">
      <formula1>"Validé,Refusé,En attente"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056CFE-10F4-4398-AE26-B1EBCCC74F9D}">
          <x14:formula1>
            <xm:f>Listes!$D$2:$D$7</xm:f>
          </x14:formula1>
          <xm:sqref>G11:G13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0B4A0-C201-4F90-84F2-B6B9FD3E5A26}">
  <sheetPr codeName="Feuil1"/>
  <dimension ref="A1:AM45"/>
  <sheetViews>
    <sheetView showGridLines="0" showZeros="0" topLeftCell="B1" zoomScale="73" zoomScaleNormal="73" workbookViewId="0">
      <selection activeCell="E7" sqref="E7"/>
    </sheetView>
  </sheetViews>
  <sheetFormatPr baseColWidth="10" defaultColWidth="11.5546875" defaultRowHeight="17.25" zeroHeight="1" x14ac:dyDescent="0.3"/>
  <cols>
    <col min="1" max="1" width="11.5546875" style="29" hidden="1" customWidth="1"/>
    <col min="2" max="2" width="11.5546875" style="1" customWidth="1"/>
    <col min="3" max="3" width="14.5546875" style="1" bestFit="1" customWidth="1"/>
    <col min="4" max="4" width="30.88671875" style="1" customWidth="1"/>
    <col min="5" max="5" width="23.109375" style="1" customWidth="1"/>
    <col min="6" max="6" width="12" style="1" customWidth="1"/>
    <col min="7" max="7" width="16.109375" style="1" customWidth="1"/>
    <col min="8" max="8" width="10" style="1" customWidth="1"/>
    <col min="9" max="38" width="4.77734375" style="1" customWidth="1"/>
    <col min="39" max="39" width="11.5546875" style="1" customWidth="1"/>
    <col min="40" max="16384" width="11.5546875" style="1"/>
  </cols>
  <sheetData>
    <row r="1" spans="1:38" x14ac:dyDescent="0.3"/>
    <row r="2" spans="1:38" ht="17.25" customHeight="1" x14ac:dyDescent="0.3">
      <c r="C2" s="16" t="s">
        <v>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ht="17.25" customHeight="1" x14ac:dyDescent="0.3"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38" ht="17.25" customHeight="1" x14ac:dyDescent="0.3"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ht="17.25" customHeight="1" x14ac:dyDescent="0.3"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</row>
    <row r="6" spans="1:38" x14ac:dyDescent="0.3"/>
    <row r="7" spans="1:38" x14ac:dyDescent="0.3">
      <c r="A7" s="29">
        <f>IFERROR(VLOOKUP(E7,Listes!A:B,2,0),1)</f>
        <v>3</v>
      </c>
      <c r="C7" s="9" t="s">
        <v>40</v>
      </c>
      <c r="D7" s="2">
        <v>2026</v>
      </c>
      <c r="E7" s="2" t="s">
        <v>7</v>
      </c>
    </row>
    <row r="8" spans="1:38" x14ac:dyDescent="0.3">
      <c r="A8" s="30">
        <f>DATE(D7,A7,1)</f>
        <v>46082</v>
      </c>
    </row>
    <row r="9" spans="1:38" x14ac:dyDescent="0.3">
      <c r="A9" s="30">
        <f>EOMONTH(A8,0)</f>
        <v>46112</v>
      </c>
    </row>
    <row r="10" spans="1:38" x14ac:dyDescent="0.3">
      <c r="C10" s="21" t="s">
        <v>41</v>
      </c>
      <c r="D10" s="21"/>
      <c r="E10" s="22" cm="1">
        <f t="array" ref="E10">SUM(IF(T_Conges[Nom complet]&lt;&gt;"",1/COUNTIF(T_Conges[Nom complet],T_Conges[Nom complet])))</f>
        <v>1</v>
      </c>
      <c r="F10" s="20"/>
      <c r="G10" s="20"/>
    </row>
    <row r="11" spans="1:38" x14ac:dyDescent="0.3">
      <c r="C11" s="23" t="s">
        <v>42</v>
      </c>
      <c r="D11" s="23"/>
      <c r="E11" s="24">
        <f>COUNTIF('Planning Conges'!F16:F45,"&gt;0")</f>
        <v>1</v>
      </c>
      <c r="F11" s="20"/>
      <c r="G11" s="20"/>
    </row>
    <row r="12" spans="1:38" x14ac:dyDescent="0.3">
      <c r="C12" s="23" t="s">
        <v>44</v>
      </c>
      <c r="D12" s="23"/>
      <c r="E12" s="24">
        <f>IFERROR(SUM($F$16:$F$45)/E10,"")</f>
        <v>20</v>
      </c>
      <c r="F12" s="20"/>
      <c r="G12" s="20"/>
    </row>
    <row r="13" spans="1:38" x14ac:dyDescent="0.3"/>
    <row r="14" spans="1:38" x14ac:dyDescent="0.3"/>
    <row r="15" spans="1:38" x14ac:dyDescent="0.3">
      <c r="C15" s="4" t="s">
        <v>1</v>
      </c>
      <c r="D15" s="4" t="s">
        <v>2</v>
      </c>
      <c r="E15" s="4" t="s">
        <v>3</v>
      </c>
      <c r="F15" s="18" t="s">
        <v>4</v>
      </c>
      <c r="G15" s="19"/>
      <c r="H15" s="5">
        <f>DATE($D$7,A7,1)</f>
        <v>46082</v>
      </c>
      <c r="I15" s="5">
        <f>IFERROR(IF(MONTH(H15)&lt;&gt;MONTH(H15+1),"",H15+1),"")</f>
        <v>46083</v>
      </c>
      <c r="J15" s="5">
        <f t="shared" ref="J15:AL15" si="0">IFERROR(IF(MONTH(I15)&lt;&gt;MONTH(I15+1),"",I15+1),"")</f>
        <v>46084</v>
      </c>
      <c r="K15" s="5">
        <f t="shared" si="0"/>
        <v>46085</v>
      </c>
      <c r="L15" s="5">
        <f t="shared" si="0"/>
        <v>46086</v>
      </c>
      <c r="M15" s="5">
        <f t="shared" si="0"/>
        <v>46087</v>
      </c>
      <c r="N15" s="5">
        <f t="shared" si="0"/>
        <v>46088</v>
      </c>
      <c r="O15" s="5">
        <f t="shared" si="0"/>
        <v>46089</v>
      </c>
      <c r="P15" s="5">
        <f t="shared" si="0"/>
        <v>46090</v>
      </c>
      <c r="Q15" s="5">
        <f t="shared" si="0"/>
        <v>46091</v>
      </c>
      <c r="R15" s="5">
        <f t="shared" si="0"/>
        <v>46092</v>
      </c>
      <c r="S15" s="5">
        <f t="shared" si="0"/>
        <v>46093</v>
      </c>
      <c r="T15" s="5">
        <f t="shared" si="0"/>
        <v>46094</v>
      </c>
      <c r="U15" s="5">
        <f t="shared" si="0"/>
        <v>46095</v>
      </c>
      <c r="V15" s="5">
        <f t="shared" si="0"/>
        <v>46096</v>
      </c>
      <c r="W15" s="5">
        <f t="shared" si="0"/>
        <v>46097</v>
      </c>
      <c r="X15" s="5">
        <f t="shared" si="0"/>
        <v>46098</v>
      </c>
      <c r="Y15" s="5">
        <f t="shared" si="0"/>
        <v>46099</v>
      </c>
      <c r="Z15" s="5">
        <f t="shared" si="0"/>
        <v>46100</v>
      </c>
      <c r="AA15" s="5">
        <f t="shared" si="0"/>
        <v>46101</v>
      </c>
      <c r="AB15" s="5">
        <f t="shared" si="0"/>
        <v>46102</v>
      </c>
      <c r="AC15" s="5">
        <f t="shared" si="0"/>
        <v>46103</v>
      </c>
      <c r="AD15" s="5">
        <f t="shared" si="0"/>
        <v>46104</v>
      </c>
      <c r="AE15" s="5">
        <f t="shared" si="0"/>
        <v>46105</v>
      </c>
      <c r="AF15" s="5">
        <f t="shared" si="0"/>
        <v>46106</v>
      </c>
      <c r="AG15" s="5">
        <f t="shared" si="0"/>
        <v>46107</v>
      </c>
      <c r="AH15" s="5">
        <f t="shared" si="0"/>
        <v>46108</v>
      </c>
      <c r="AI15" s="5">
        <f t="shared" si="0"/>
        <v>46109</v>
      </c>
      <c r="AJ15" s="5">
        <f t="shared" si="0"/>
        <v>46110</v>
      </c>
      <c r="AK15" s="5">
        <f t="shared" si="0"/>
        <v>46111</v>
      </c>
      <c r="AL15" s="5">
        <f t="shared" si="0"/>
        <v>46112</v>
      </c>
    </row>
    <row r="16" spans="1:38" x14ac:dyDescent="0.3">
      <c r="C16" s="3" t="str" cm="1">
        <f t="array" ref="C16">IFERROR(INDEX(T_Conges[Nom complet],MATCH(0,COUNTIF($C$15:C15,T_Conges[Nom complet]),0)),"")</f>
        <v>Oussama</v>
      </c>
      <c r="D16" s="3" t="str">
        <f>IFERROR(VLOOKUP(C16,T_Conges[[Nom complet]:[Département]],2,0),"")</f>
        <v>Informatique</v>
      </c>
      <c r="E16" s="3" t="str">
        <f>IFERROR(VLOOKUP(C16,T_Conges[[Nom complet]:[Poste]],3,0),"")</f>
        <v>Stagiaire</v>
      </c>
      <c r="F16" s="25" cm="1">
        <f t="array" ref="F16">SUMPRODUCT(--(H16:AL16&lt;&gt;""))</f>
        <v>20</v>
      </c>
      <c r="G16" s="26" cm="1">
        <f t="array" ref="G16">SUMPRODUCT(--(H16:AL16&lt;&gt;""))</f>
        <v>20</v>
      </c>
      <c r="H16" s="3" t="str" cm="1">
        <f t="array" ref="H16">IFERROR(INDEX(Listes!$E$2:$E$7,MATCH(INDEX(T_Conges[Type d''absence],MATCH(1,(T_Conges[Nom complet]=$C16)*(T_Conges[Date début]&lt;=H$15)*(T_Conges[Date Fin]&gt;=H$15)*(T_Conges[Statut]="Validé"),0)),Listes!$D$2:$D$7,0)),"")</f>
        <v>CP</v>
      </c>
      <c r="I16" s="3" t="str" cm="1">
        <f t="array" ref="I16">IFERROR(INDEX(Listes!$E$2:$E$7,MATCH(INDEX(T_Conges[Type d''absence],MATCH(1,(T_Conges[Nom complet]=$C16)*(T_Conges[Date début]&lt;=I$15)*(T_Conges[Date Fin]&gt;=I$15)*(T_Conges[Statut]="Validé"),0)),Listes!$D$2:$D$7,0)),"")</f>
        <v>CP</v>
      </c>
      <c r="J16" s="3" t="str" cm="1">
        <f t="array" ref="J16">IFERROR(INDEX(Listes!$E$2:$E$7,MATCH(INDEX(T_Conges[Type d''absence],MATCH(1,(T_Conges[Nom complet]=$C16)*(T_Conges[Date début]&lt;=J$15)*(T_Conges[Date Fin]&gt;=J$15)*(T_Conges[Statut]="Validé"),0)),Listes!$D$2:$D$7,0)),"")</f>
        <v>CP</v>
      </c>
      <c r="K16" s="3" t="str" cm="1">
        <f t="array" ref="K16">IFERROR(INDEX(Listes!$E$2:$E$7,MATCH(INDEX(T_Conges[Type d''absence],MATCH(1,(T_Conges[Nom complet]=$C16)*(T_Conges[Date début]&lt;=K$15)*(T_Conges[Date Fin]&gt;=K$15)*(T_Conges[Statut]="Validé"),0)),Listes!$D$2:$D$7,0)),"")</f>
        <v>CP</v>
      </c>
      <c r="L16" s="3" t="str" cm="1">
        <f t="array" ref="L16">IFERROR(INDEX(Listes!$E$2:$E$7,MATCH(INDEX(T_Conges[Type d''absence],MATCH(1,(T_Conges[Nom complet]=$C16)*(T_Conges[Date début]&lt;=L$15)*(T_Conges[Date Fin]&gt;=L$15)*(T_Conges[Statut]="Validé"),0)),Listes!$D$2:$D$7,0)),"")</f>
        <v>CP</v>
      </c>
      <c r="M16" s="3" t="str" cm="1">
        <f t="array" ref="M16">IFERROR(INDEX(Listes!$E$2:$E$7,MATCH(INDEX(T_Conges[Type d''absence],MATCH(1,(T_Conges[Nom complet]=$C16)*(T_Conges[Date début]&lt;=M$15)*(T_Conges[Date Fin]&gt;=M$15)*(T_Conges[Statut]="Validé"),0)),Listes!$D$2:$D$7,0)),"")</f>
        <v>CP</v>
      </c>
      <c r="N16" s="3" t="str" cm="1">
        <f t="array" ref="N16">IFERROR(INDEX(Listes!$E$2:$E$7,MATCH(INDEX(T_Conges[Type d''absence],MATCH(1,(T_Conges[Nom complet]=$C16)*(T_Conges[Date début]&lt;=N$15)*(T_Conges[Date Fin]&gt;=N$15)*(T_Conges[Statut]="Validé"),0)),Listes!$D$2:$D$7,0)),"")</f>
        <v>CP</v>
      </c>
      <c r="O16" s="3" t="str" cm="1">
        <f t="array" ref="O16">IFERROR(INDEX(Listes!$E$2:$E$7,MATCH(INDEX(T_Conges[Type d''absence],MATCH(1,(T_Conges[Nom complet]=$C16)*(T_Conges[Date début]&lt;=O$15)*(T_Conges[Date Fin]&gt;=O$15)*(T_Conges[Statut]="Validé"),0)),Listes!$D$2:$D$7,0)),"")</f>
        <v>CP</v>
      </c>
      <c r="P16" s="3" t="str" cm="1">
        <f t="array" ref="P16">IFERROR(INDEX(Listes!$E$2:$E$7,MATCH(INDEX(T_Conges[Type d''absence],MATCH(1,(T_Conges[Nom complet]=$C16)*(T_Conges[Date début]&lt;=P$15)*(T_Conges[Date Fin]&gt;=P$15)*(T_Conges[Statut]="Validé"),0)),Listes!$D$2:$D$7,0)),"")</f>
        <v>CP</v>
      </c>
      <c r="Q16" s="3" t="str" cm="1">
        <f t="array" ref="Q16">IFERROR(INDEX(Listes!$E$2:$E$7,MATCH(INDEX(T_Conges[Type d''absence],MATCH(1,(T_Conges[Nom complet]=$C16)*(T_Conges[Date début]&lt;=Q$15)*(T_Conges[Date Fin]&gt;=Q$15)*(T_Conges[Statut]="Validé"),0)),Listes!$D$2:$D$7,0)),"")</f>
        <v>CP</v>
      </c>
      <c r="R16" s="3" t="str" cm="1">
        <f t="array" ref="R16">IFERROR(INDEX(Listes!$E$2:$E$7,MATCH(INDEX(T_Conges[Type d''absence],MATCH(1,(T_Conges[Nom complet]=$C16)*(T_Conges[Date début]&lt;=R$15)*(T_Conges[Date Fin]&gt;=R$15)*(T_Conges[Statut]="Validé"),0)),Listes!$D$2:$D$7,0)),"")</f>
        <v>CP</v>
      </c>
      <c r="S16" s="3" t="str" cm="1">
        <f t="array" ref="S16">IFERROR(INDEX(Listes!$E$2:$E$7,MATCH(INDEX(T_Conges[Type d''absence],MATCH(1,(T_Conges[Nom complet]=$C16)*(T_Conges[Date début]&lt;=S$15)*(T_Conges[Date Fin]&gt;=S$15)*(T_Conges[Statut]="Validé"),0)),Listes!$D$2:$D$7,0)),"")</f>
        <v>CP</v>
      </c>
      <c r="T16" s="3" t="str" cm="1">
        <f t="array" ref="T16">IFERROR(INDEX(Listes!$E$2:$E$7,MATCH(INDEX(T_Conges[Type d''absence],MATCH(1,(T_Conges[Nom complet]=$C16)*(T_Conges[Date début]&lt;=T$15)*(T_Conges[Date Fin]&gt;=T$15)*(T_Conges[Statut]="Validé"),0)),Listes!$D$2:$D$7,0)),"")</f>
        <v>CP</v>
      </c>
      <c r="U16" s="3" t="str" cm="1">
        <f t="array" ref="U16">IFERROR(INDEX(Listes!$E$2:$E$7,MATCH(INDEX(T_Conges[Type d''absence],MATCH(1,(T_Conges[Nom complet]=$C16)*(T_Conges[Date début]&lt;=U$15)*(T_Conges[Date Fin]&gt;=U$15)*(T_Conges[Statut]="Validé"),0)),Listes!$D$2:$D$7,0)),"")</f>
        <v>CP</v>
      </c>
      <c r="V16" s="3" t="str" cm="1">
        <f t="array" ref="V16">IFERROR(INDEX(Listes!$E$2:$E$7,MATCH(INDEX(T_Conges[Type d''absence],MATCH(1,(T_Conges[Nom complet]=$C16)*(T_Conges[Date début]&lt;=V$15)*(T_Conges[Date Fin]&gt;=V$15)*(T_Conges[Statut]="Validé"),0)),Listes!$D$2:$D$7,0)),"")</f>
        <v>CP</v>
      </c>
      <c r="W16" s="3" t="str" cm="1">
        <f t="array" ref="W16">IFERROR(INDEX(Listes!$E$2:$E$7,MATCH(INDEX(T_Conges[Type d''absence],MATCH(1,(T_Conges[Nom complet]=$C16)*(T_Conges[Date début]&lt;=W$15)*(T_Conges[Date Fin]&gt;=W$15)*(T_Conges[Statut]="Validé"),0)),Listes!$D$2:$D$7,0)),"")</f>
        <v>CP</v>
      </c>
      <c r="X16" s="3" t="str" cm="1">
        <f t="array" ref="X16">IFERROR(INDEX(Listes!$E$2:$E$7,MATCH(INDEX(T_Conges[Type d''absence],MATCH(1,(T_Conges[Nom complet]=$C16)*(T_Conges[Date début]&lt;=X$15)*(T_Conges[Date Fin]&gt;=X$15)*(T_Conges[Statut]="Validé"),0)),Listes!$D$2:$D$7,0)),"")</f>
        <v>CP</v>
      </c>
      <c r="Y16" s="3" t="str" cm="1">
        <f t="array" ref="Y16">IFERROR(INDEX(Listes!$E$2:$E$7,MATCH(INDEX(T_Conges[Type d''absence],MATCH(1,(T_Conges[Nom complet]=$C16)*(T_Conges[Date début]&lt;=Y$15)*(T_Conges[Date Fin]&gt;=Y$15)*(T_Conges[Statut]="Validé"),0)),Listes!$D$2:$D$7,0)),"")</f>
        <v>CP</v>
      </c>
      <c r="Z16" s="3" t="str" cm="1">
        <f t="array" ref="Z16">IFERROR(INDEX(Listes!$E$2:$E$7,MATCH(INDEX(T_Conges[Type d''absence],MATCH(1,(T_Conges[Nom complet]=$C16)*(T_Conges[Date début]&lt;=Z$15)*(T_Conges[Date Fin]&gt;=Z$15)*(T_Conges[Statut]="Validé"),0)),Listes!$D$2:$D$7,0)),"")</f>
        <v>CP</v>
      </c>
      <c r="AA16" s="3" t="str" cm="1">
        <f t="array" ref="AA16">IFERROR(INDEX(Listes!$E$2:$E$7,MATCH(INDEX(T_Conges[Type d''absence],MATCH(1,(T_Conges[Nom complet]=$C16)*(T_Conges[Date début]&lt;=AA$15)*(T_Conges[Date Fin]&gt;=AA$15)*(T_Conges[Statut]="Validé"),0)),Listes!$D$2:$D$7,0)),"")</f>
        <v>CP</v>
      </c>
      <c r="AB16" s="3" t="str" cm="1">
        <f t="array" ref="AB16">IFERROR(INDEX(Listes!$E$2:$E$7,MATCH(INDEX(T_Conges[Type d''absence],MATCH(1,(T_Conges[Nom complet]=$C16)*(T_Conges[Date début]&lt;=AB$15)*(T_Conges[Date Fin]&gt;=AB$15)*(T_Conges[Statut]="Validé"),0)),Listes!$D$2:$D$7,0)),"")</f>
        <v/>
      </c>
      <c r="AC16" s="3" t="str" cm="1">
        <f t="array" ref="AC16">IFERROR(INDEX(Listes!$E$2:$E$7,MATCH(INDEX(T_Conges[Type d''absence],MATCH(1,(T_Conges[Nom complet]=$C16)*(T_Conges[Date début]&lt;=AC$15)*(T_Conges[Date Fin]&gt;=AC$15)*(T_Conges[Statut]="Validé"),0)),Listes!$D$2:$D$7,0)),"")</f>
        <v/>
      </c>
      <c r="AD16" s="3" t="str" cm="1">
        <f t="array" ref="AD16">IFERROR(INDEX(Listes!$E$2:$E$7,MATCH(INDEX(T_Conges[Type d''absence],MATCH(1,(T_Conges[Nom complet]=$C16)*(T_Conges[Date début]&lt;=AD$15)*(T_Conges[Date Fin]&gt;=AD$15)*(T_Conges[Statut]="Validé"),0)),Listes!$D$2:$D$7,0)),"")</f>
        <v/>
      </c>
      <c r="AE16" s="3" t="str" cm="1">
        <f t="array" ref="AE16">IFERROR(INDEX(Listes!$E$2:$E$7,MATCH(INDEX(T_Conges[Type d''absence],MATCH(1,(T_Conges[Nom complet]=$C16)*(T_Conges[Date début]&lt;=AE$15)*(T_Conges[Date Fin]&gt;=AE$15)*(T_Conges[Statut]="Validé"),0)),Listes!$D$2:$D$7,0)),"")</f>
        <v/>
      </c>
      <c r="AF16" s="3" t="str" cm="1">
        <f t="array" ref="AF16">IFERROR(INDEX(Listes!$E$2:$E$7,MATCH(INDEX(T_Conges[Type d''absence],MATCH(1,(T_Conges[Nom complet]=$C16)*(T_Conges[Date début]&lt;=AF$15)*(T_Conges[Date Fin]&gt;=AF$15)*(T_Conges[Statut]="Validé"),0)),Listes!$D$2:$D$7,0)),"")</f>
        <v/>
      </c>
      <c r="AG16" s="3" t="str" cm="1">
        <f t="array" ref="AG16">IFERROR(INDEX(Listes!$E$2:$E$7,MATCH(INDEX(T_Conges[Type d''absence],MATCH(1,(T_Conges[Nom complet]=$C16)*(T_Conges[Date début]&lt;=AG$15)*(T_Conges[Date Fin]&gt;=AG$15)*(T_Conges[Statut]="Validé"),0)),Listes!$D$2:$D$7,0)),"")</f>
        <v/>
      </c>
      <c r="AH16" s="3" t="str" cm="1">
        <f t="array" ref="AH16">IFERROR(INDEX(Listes!$E$2:$E$7,MATCH(INDEX(T_Conges[Type d''absence],MATCH(1,(T_Conges[Nom complet]=$C16)*(T_Conges[Date début]&lt;=AH$15)*(T_Conges[Date Fin]&gt;=AH$15)*(T_Conges[Statut]="Validé"),0)),Listes!$D$2:$D$7,0)),"")</f>
        <v/>
      </c>
      <c r="AI16" s="3" t="str" cm="1">
        <f t="array" ref="AI16">IFERROR(INDEX(Listes!$E$2:$E$7,MATCH(INDEX(T_Conges[Type d''absence],MATCH(1,(T_Conges[Nom complet]=$C16)*(T_Conges[Date début]&lt;=AI$15)*(T_Conges[Date Fin]&gt;=AI$15)*(T_Conges[Statut]="Validé"),0)),Listes!$D$2:$D$7,0)),"")</f>
        <v/>
      </c>
      <c r="AJ16" s="3" t="str" cm="1">
        <f t="array" ref="AJ16">IFERROR(INDEX(Listes!$E$2:$E$7,MATCH(INDEX(T_Conges[Type d''absence],MATCH(1,(T_Conges[Nom complet]=$C16)*(T_Conges[Date début]&lt;=AJ$15)*(T_Conges[Date Fin]&gt;=AJ$15)*(T_Conges[Statut]="Validé"),0)),Listes!$D$2:$D$7,0)),"")</f>
        <v/>
      </c>
      <c r="AK16" s="3" t="str" cm="1">
        <f t="array" ref="AK16">IFERROR(INDEX(Listes!$E$2:$E$7,MATCH(INDEX(T_Conges[Type d''absence],MATCH(1,(T_Conges[Nom complet]=$C16)*(T_Conges[Date début]&lt;=AK$15)*(T_Conges[Date Fin]&gt;=AK$15)*(T_Conges[Statut]="Validé"),0)),Listes!$D$2:$D$7,0)),"")</f>
        <v/>
      </c>
      <c r="AL16" s="3" t="str" cm="1">
        <f t="array" ref="AL16">IFERROR(INDEX(Listes!$E$2:$E$7,MATCH(INDEX(T_Conges[Type d''absence],MATCH(1,(T_Conges[Nom complet]=$C16)*(T_Conges[Date début]&lt;=AL$15)*(T_Conges[Date Fin]&gt;=AL$15)*(T_Conges[Statut]="Validé"),0)),Listes!$D$2:$D$7,0)),"")</f>
        <v/>
      </c>
    </row>
    <row r="17" spans="3:38" x14ac:dyDescent="0.3">
      <c r="C17" s="3" cm="1">
        <f t="array" ref="C17">IFERROR(INDEX(T_Conges[Nom complet],MATCH(0,COUNTIF($C$15:C16,T_Conges[Nom complet]),0)),"")</f>
        <v>0</v>
      </c>
      <c r="D17" s="3" t="str">
        <f>IFERROR(VLOOKUP(C17,T_Conges[[Nom complet]:[Département]],2,0),"")</f>
        <v/>
      </c>
      <c r="E17" s="3" t="str">
        <f>IFERROR(VLOOKUP(C17,T_Conges[[Nom complet]:[Poste]],3,0),"")</f>
        <v/>
      </c>
      <c r="F17" s="25" cm="1">
        <f t="array" ref="F17">SUMPRODUCT(--(H17:AL17&lt;&gt;""))</f>
        <v>0</v>
      </c>
      <c r="G17" s="26" cm="1">
        <f t="array" ref="G17">SUMPRODUCT(--(H17:AL17&lt;&gt;""))</f>
        <v>0</v>
      </c>
      <c r="H17" s="3" t="str" cm="1">
        <f t="array" ref="H17">IFERROR(INDEX(Listes!$E$2:$E$7,MATCH(INDEX(T_Conges[Type d''absence],MATCH(1,(T_Conges[Nom complet]=$C17)*(T_Conges[Date début]&lt;=H$15)*(T_Conges[Date Fin]&gt;=H$15)*(T_Conges[Statut]="Validé"),0)),Listes!$D$2:$D$7,0)),"")</f>
        <v/>
      </c>
      <c r="I17" s="3" t="str" cm="1">
        <f t="array" ref="I17">IFERROR(INDEX(Listes!$E$2:$E$7,MATCH(INDEX(T_Conges[Type d''absence],MATCH(1,(T_Conges[Nom complet]=$C17)*(T_Conges[Date début]&lt;=I$15)*(T_Conges[Date Fin]&gt;=I$15)*(T_Conges[Statut]="Validé"),0)),Listes!$D$2:$D$7,0)),"")</f>
        <v/>
      </c>
      <c r="J17" s="3" t="str" cm="1">
        <f t="array" ref="J17">IFERROR(INDEX(Listes!$E$2:$E$7,MATCH(INDEX(T_Conges[Type d''absence],MATCH(1,(T_Conges[Nom complet]=$C17)*(T_Conges[Date début]&lt;=J$15)*(T_Conges[Date Fin]&gt;=J$15)*(T_Conges[Statut]="Validé"),0)),Listes!$D$2:$D$7,0)),"")</f>
        <v/>
      </c>
      <c r="K17" s="3" t="str" cm="1">
        <f t="array" ref="K17">IFERROR(INDEX(Listes!$E$2:$E$7,MATCH(INDEX(T_Conges[Type d''absence],MATCH(1,(T_Conges[Nom complet]=$C17)*(T_Conges[Date début]&lt;=K$15)*(T_Conges[Date Fin]&gt;=K$15)*(T_Conges[Statut]="Validé"),0)),Listes!$D$2:$D$7,0)),"")</f>
        <v/>
      </c>
      <c r="L17" s="3" t="str" cm="1">
        <f t="array" ref="L17">IFERROR(INDEX(Listes!$E$2:$E$7,MATCH(INDEX(T_Conges[Type d''absence],MATCH(1,(T_Conges[Nom complet]=$C17)*(T_Conges[Date début]&lt;=L$15)*(T_Conges[Date Fin]&gt;=L$15)*(T_Conges[Statut]="Validé"),0)),Listes!$D$2:$D$7,0)),"")</f>
        <v/>
      </c>
      <c r="M17" s="3" t="str" cm="1">
        <f t="array" ref="M17">IFERROR(INDEX(Listes!$E$2:$E$7,MATCH(INDEX(T_Conges[Type d''absence],MATCH(1,(T_Conges[Nom complet]=$C17)*(T_Conges[Date début]&lt;=M$15)*(T_Conges[Date Fin]&gt;=M$15)*(T_Conges[Statut]="Validé"),0)),Listes!$D$2:$D$7,0)),"")</f>
        <v/>
      </c>
      <c r="N17" s="3" t="str" cm="1">
        <f t="array" ref="N17">IFERROR(INDEX(Listes!$E$2:$E$7,MATCH(INDEX(T_Conges[Type d''absence],MATCH(1,(T_Conges[Nom complet]=$C17)*(T_Conges[Date début]&lt;=N$15)*(T_Conges[Date Fin]&gt;=N$15)*(T_Conges[Statut]="Validé"),0)),Listes!$D$2:$D$7,0)),"")</f>
        <v/>
      </c>
      <c r="O17" s="3" t="str" cm="1">
        <f t="array" ref="O17">IFERROR(INDEX(Listes!$E$2:$E$7,MATCH(INDEX(T_Conges[Type d''absence],MATCH(1,(T_Conges[Nom complet]=$C17)*(T_Conges[Date début]&lt;=O$15)*(T_Conges[Date Fin]&gt;=O$15)*(T_Conges[Statut]="Validé"),0)),Listes!$D$2:$D$7,0)),"")</f>
        <v/>
      </c>
      <c r="P17" s="3" t="str" cm="1">
        <f t="array" ref="P17">IFERROR(INDEX(Listes!$E$2:$E$7,MATCH(INDEX(T_Conges[Type d''absence],MATCH(1,(T_Conges[Nom complet]=$C17)*(T_Conges[Date début]&lt;=P$15)*(T_Conges[Date Fin]&gt;=P$15)*(T_Conges[Statut]="Validé"),0)),Listes!$D$2:$D$7,0)),"")</f>
        <v/>
      </c>
      <c r="Q17" s="3" t="str" cm="1">
        <f t="array" ref="Q17">IFERROR(INDEX(Listes!$E$2:$E$7,MATCH(INDEX(T_Conges[Type d''absence],MATCH(1,(T_Conges[Nom complet]=$C17)*(T_Conges[Date début]&lt;=Q$15)*(T_Conges[Date Fin]&gt;=Q$15)*(T_Conges[Statut]="Validé"),0)),Listes!$D$2:$D$7,0)),"")</f>
        <v/>
      </c>
      <c r="R17" s="3" t="str" cm="1">
        <f t="array" ref="R17">IFERROR(INDEX(Listes!$E$2:$E$7,MATCH(INDEX(T_Conges[Type d''absence],MATCH(1,(T_Conges[Nom complet]=$C17)*(T_Conges[Date début]&lt;=R$15)*(T_Conges[Date Fin]&gt;=R$15)*(T_Conges[Statut]="Validé"),0)),Listes!$D$2:$D$7,0)),"")</f>
        <v/>
      </c>
      <c r="S17" s="3" t="str" cm="1">
        <f t="array" ref="S17">IFERROR(INDEX(Listes!$E$2:$E$7,MATCH(INDEX(T_Conges[Type d''absence],MATCH(1,(T_Conges[Nom complet]=$C17)*(T_Conges[Date début]&lt;=S$15)*(T_Conges[Date Fin]&gt;=S$15)*(T_Conges[Statut]="Validé"),0)),Listes!$D$2:$D$7,0)),"")</f>
        <v/>
      </c>
      <c r="T17" s="3" t="str" cm="1">
        <f t="array" ref="T17">IFERROR(INDEX(Listes!$E$2:$E$7,MATCH(INDEX(T_Conges[Type d''absence],MATCH(1,(T_Conges[Nom complet]=$C17)*(T_Conges[Date début]&lt;=T$15)*(T_Conges[Date Fin]&gt;=T$15)*(T_Conges[Statut]="Validé"),0)),Listes!$D$2:$D$7,0)),"")</f>
        <v/>
      </c>
      <c r="U17" s="3" t="str" cm="1">
        <f t="array" ref="U17">IFERROR(INDEX(Listes!$E$2:$E$7,MATCH(INDEX(T_Conges[Type d''absence],MATCH(1,(T_Conges[Nom complet]=$C17)*(T_Conges[Date début]&lt;=U$15)*(T_Conges[Date Fin]&gt;=U$15)*(T_Conges[Statut]="Validé"),0)),Listes!$D$2:$D$7,0)),"")</f>
        <v/>
      </c>
      <c r="V17" s="3" t="str" cm="1">
        <f t="array" ref="V17">IFERROR(INDEX(Listes!$E$2:$E$7,MATCH(INDEX(T_Conges[Type d''absence],MATCH(1,(T_Conges[Nom complet]=$C17)*(T_Conges[Date début]&lt;=V$15)*(T_Conges[Date Fin]&gt;=V$15)*(T_Conges[Statut]="Validé"),0)),Listes!$D$2:$D$7,0)),"")</f>
        <v/>
      </c>
      <c r="W17" s="3" t="str" cm="1">
        <f t="array" ref="W17">IFERROR(INDEX(Listes!$E$2:$E$7,MATCH(INDEX(T_Conges[Type d''absence],MATCH(1,(T_Conges[Nom complet]=$C17)*(T_Conges[Date début]&lt;=W$15)*(T_Conges[Date Fin]&gt;=W$15)*(T_Conges[Statut]="Validé"),0)),Listes!$D$2:$D$7,0)),"")</f>
        <v/>
      </c>
      <c r="X17" s="3" t="str" cm="1">
        <f t="array" ref="X17">IFERROR(INDEX(Listes!$E$2:$E$7,MATCH(INDEX(T_Conges[Type d''absence],MATCH(1,(T_Conges[Nom complet]=$C17)*(T_Conges[Date début]&lt;=X$15)*(T_Conges[Date Fin]&gt;=X$15)*(T_Conges[Statut]="Validé"),0)),Listes!$D$2:$D$7,0)),"")</f>
        <v/>
      </c>
      <c r="Y17" s="3" t="str" cm="1">
        <f t="array" ref="Y17">IFERROR(INDEX(Listes!$E$2:$E$7,MATCH(INDEX(T_Conges[Type d''absence],MATCH(1,(T_Conges[Nom complet]=$C17)*(T_Conges[Date début]&lt;=Y$15)*(T_Conges[Date Fin]&gt;=Y$15)*(T_Conges[Statut]="Validé"),0)),Listes!$D$2:$D$7,0)),"")</f>
        <v/>
      </c>
      <c r="Z17" s="3" t="str" cm="1">
        <f t="array" ref="Z17">IFERROR(INDEX(Listes!$E$2:$E$7,MATCH(INDEX(T_Conges[Type d''absence],MATCH(1,(T_Conges[Nom complet]=$C17)*(T_Conges[Date début]&lt;=Z$15)*(T_Conges[Date Fin]&gt;=Z$15)*(T_Conges[Statut]="Validé"),0)),Listes!$D$2:$D$7,0)),"")</f>
        <v/>
      </c>
      <c r="AA17" s="3" t="str" cm="1">
        <f t="array" ref="AA17">IFERROR(INDEX(Listes!$E$2:$E$7,MATCH(INDEX(T_Conges[Type d''absence],MATCH(1,(T_Conges[Nom complet]=$C17)*(T_Conges[Date début]&lt;=AA$15)*(T_Conges[Date Fin]&gt;=AA$15)*(T_Conges[Statut]="Validé"),0)),Listes!$D$2:$D$7,0)),"")</f>
        <v/>
      </c>
      <c r="AB17" s="3" t="str" cm="1">
        <f t="array" ref="AB17">IFERROR(INDEX(Listes!$E$2:$E$7,MATCH(INDEX(T_Conges[Type d''absence],MATCH(1,(T_Conges[Nom complet]=$C17)*(T_Conges[Date début]&lt;=AB$15)*(T_Conges[Date Fin]&gt;=AB$15)*(T_Conges[Statut]="Validé"),0)),Listes!$D$2:$D$7,0)),"")</f>
        <v/>
      </c>
      <c r="AC17" s="3" t="str" cm="1">
        <f t="array" ref="AC17">IFERROR(INDEX(Listes!$E$2:$E$7,MATCH(INDEX(T_Conges[Type d''absence],MATCH(1,(T_Conges[Nom complet]=$C17)*(T_Conges[Date début]&lt;=AC$15)*(T_Conges[Date Fin]&gt;=AC$15)*(T_Conges[Statut]="Validé"),0)),Listes!$D$2:$D$7,0)),"")</f>
        <v/>
      </c>
      <c r="AD17" s="3" t="str" cm="1">
        <f t="array" ref="AD17">IFERROR(INDEX(Listes!$E$2:$E$7,MATCH(INDEX(T_Conges[Type d''absence],MATCH(1,(T_Conges[Nom complet]=$C17)*(T_Conges[Date début]&lt;=AD$15)*(T_Conges[Date Fin]&gt;=AD$15)*(T_Conges[Statut]="Validé"),0)),Listes!$D$2:$D$7,0)),"")</f>
        <v/>
      </c>
      <c r="AE17" s="3" t="str" cm="1">
        <f t="array" ref="AE17">IFERROR(INDEX(Listes!$E$2:$E$7,MATCH(INDEX(T_Conges[Type d''absence],MATCH(1,(T_Conges[Nom complet]=$C17)*(T_Conges[Date début]&lt;=AE$15)*(T_Conges[Date Fin]&gt;=AE$15)*(T_Conges[Statut]="Validé"),0)),Listes!$D$2:$D$7,0)),"")</f>
        <v/>
      </c>
      <c r="AF17" s="3" t="str" cm="1">
        <f t="array" ref="AF17">IFERROR(INDEX(Listes!$E$2:$E$7,MATCH(INDEX(T_Conges[Type d''absence],MATCH(1,(T_Conges[Nom complet]=$C17)*(T_Conges[Date début]&lt;=AF$15)*(T_Conges[Date Fin]&gt;=AF$15)*(T_Conges[Statut]="Validé"),0)),Listes!$D$2:$D$7,0)),"")</f>
        <v/>
      </c>
      <c r="AG17" s="3" t="str" cm="1">
        <f t="array" ref="AG17">IFERROR(INDEX(Listes!$E$2:$E$7,MATCH(INDEX(T_Conges[Type d''absence],MATCH(1,(T_Conges[Nom complet]=$C17)*(T_Conges[Date début]&lt;=AG$15)*(T_Conges[Date Fin]&gt;=AG$15)*(T_Conges[Statut]="Validé"),0)),Listes!$D$2:$D$7,0)),"")</f>
        <v/>
      </c>
      <c r="AH17" s="3" t="str" cm="1">
        <f t="array" ref="AH17">IFERROR(INDEX(Listes!$E$2:$E$7,MATCH(INDEX(T_Conges[Type d''absence],MATCH(1,(T_Conges[Nom complet]=$C17)*(T_Conges[Date début]&lt;=AH$15)*(T_Conges[Date Fin]&gt;=AH$15)*(T_Conges[Statut]="Validé"),0)),Listes!$D$2:$D$7,0)),"")</f>
        <v/>
      </c>
      <c r="AI17" s="3" t="str" cm="1">
        <f t="array" ref="AI17">IFERROR(INDEX(Listes!$E$2:$E$7,MATCH(INDEX(T_Conges[Type d''absence],MATCH(1,(T_Conges[Nom complet]=$C17)*(T_Conges[Date début]&lt;=AI$15)*(T_Conges[Date Fin]&gt;=AI$15)*(T_Conges[Statut]="Validé"),0)),Listes!$D$2:$D$7,0)),"")</f>
        <v/>
      </c>
      <c r="AJ17" s="3" t="str" cm="1">
        <f t="array" ref="AJ17">IFERROR(INDEX(Listes!$E$2:$E$7,MATCH(INDEX(T_Conges[Type d''absence],MATCH(1,(T_Conges[Nom complet]=$C17)*(T_Conges[Date début]&lt;=AJ$15)*(T_Conges[Date Fin]&gt;=AJ$15)*(T_Conges[Statut]="Validé"),0)),Listes!$D$2:$D$7,0)),"")</f>
        <v/>
      </c>
      <c r="AK17" s="3" t="str" cm="1">
        <f t="array" ref="AK17">IFERROR(INDEX(Listes!$E$2:$E$7,MATCH(INDEX(T_Conges[Type d''absence],MATCH(1,(T_Conges[Nom complet]=$C17)*(T_Conges[Date début]&lt;=AK$15)*(T_Conges[Date Fin]&gt;=AK$15)*(T_Conges[Statut]="Validé"),0)),Listes!$D$2:$D$7,0)),"")</f>
        <v/>
      </c>
      <c r="AL17" s="3" t="str" cm="1">
        <f t="array" ref="AL17">IFERROR(INDEX(Listes!$E$2:$E$7,MATCH(INDEX(T_Conges[Type d''absence],MATCH(1,(T_Conges[Nom complet]=$C17)*(T_Conges[Date début]&lt;=AL$15)*(T_Conges[Date Fin]&gt;=AL$15)*(T_Conges[Statut]="Validé"),0)),Listes!$D$2:$D$7,0)),"")</f>
        <v/>
      </c>
    </row>
    <row r="18" spans="3:38" x14ac:dyDescent="0.3">
      <c r="C18" s="3" t="str" cm="1">
        <f t="array" ref="C18">IFERROR(INDEX(T_Conges[Nom complet],MATCH(0,COUNTIF($C$15:C17,T_Conges[Nom complet]),0)),"")</f>
        <v/>
      </c>
      <c r="D18" s="3" t="str">
        <f>IFERROR(VLOOKUP(C18,T_Conges[[Nom complet]:[Département]],2,0),"")</f>
        <v/>
      </c>
      <c r="E18" s="3" t="str">
        <f>IFERROR(VLOOKUP(C18,T_Conges[[Nom complet]:[Poste]],3,0),"")</f>
        <v/>
      </c>
      <c r="F18" s="3" cm="1">
        <f t="array" ref="F18">SUMPRODUCT(--(H18:AL18&lt;&gt;""))</f>
        <v>0</v>
      </c>
      <c r="G18" s="15" cm="1">
        <f t="array" ref="G18">SUMPRODUCT(--(H18:AL18&lt;&gt;""))</f>
        <v>0</v>
      </c>
      <c r="H18" s="3" t="str" cm="1">
        <f t="array" ref="H18">IFERROR(INDEX(Listes!$E$2:$E$7,MATCH(INDEX(T_Conges[Type d''absence],MATCH(1,(T_Conges[Nom complet]=$C18)*(T_Conges[Date début]&lt;=H$15)*(T_Conges[Date Fin]&gt;=H$15)*(T_Conges[Statut]="Validé"),0)),Listes!$D$2:$D$7,0)),"")</f>
        <v/>
      </c>
      <c r="I18" s="3" t="str" cm="1">
        <f t="array" ref="I18">IFERROR(INDEX(Listes!$E$2:$E$7,MATCH(INDEX(T_Conges[Type d''absence],MATCH(1,(T_Conges[Nom complet]=$C18)*(T_Conges[Date début]&lt;=I$15)*(T_Conges[Date Fin]&gt;=I$15)*(T_Conges[Statut]="Validé"),0)),Listes!$D$2:$D$7,0)),"")</f>
        <v/>
      </c>
      <c r="J18" s="3" t="str" cm="1">
        <f t="array" ref="J18">IFERROR(INDEX(Listes!$E$2:$E$7,MATCH(INDEX(T_Conges[Type d''absence],MATCH(1,(T_Conges[Nom complet]=$C18)*(T_Conges[Date début]&lt;=J$15)*(T_Conges[Date Fin]&gt;=J$15)*(T_Conges[Statut]="Validé"),0)),Listes!$D$2:$D$7,0)),"")</f>
        <v/>
      </c>
      <c r="K18" s="3" t="str" cm="1">
        <f t="array" ref="K18">IFERROR(INDEX(Listes!$E$2:$E$7,MATCH(INDEX(T_Conges[Type d''absence],MATCH(1,(T_Conges[Nom complet]=$C18)*(T_Conges[Date début]&lt;=K$15)*(T_Conges[Date Fin]&gt;=K$15)*(T_Conges[Statut]="Validé"),0)),Listes!$D$2:$D$7,0)),"")</f>
        <v/>
      </c>
      <c r="L18" s="3" t="str" cm="1">
        <f t="array" ref="L18">IFERROR(INDEX(Listes!$E$2:$E$7,MATCH(INDEX(T_Conges[Type d''absence],MATCH(1,(T_Conges[Nom complet]=$C18)*(T_Conges[Date début]&lt;=L$15)*(T_Conges[Date Fin]&gt;=L$15)*(T_Conges[Statut]="Validé"),0)),Listes!$D$2:$D$7,0)),"")</f>
        <v/>
      </c>
      <c r="M18" s="3" t="str" cm="1">
        <f t="array" ref="M18">IFERROR(INDEX(Listes!$E$2:$E$7,MATCH(INDEX(T_Conges[Type d''absence],MATCH(1,(T_Conges[Nom complet]=$C18)*(T_Conges[Date début]&lt;=M$15)*(T_Conges[Date Fin]&gt;=M$15)*(T_Conges[Statut]="Validé"),0)),Listes!$D$2:$D$7,0)),"")</f>
        <v/>
      </c>
      <c r="N18" s="3" t="str" cm="1">
        <f t="array" ref="N18">IFERROR(INDEX(Listes!$E$2:$E$7,MATCH(INDEX(T_Conges[Type d''absence],MATCH(1,(T_Conges[Nom complet]=$C18)*(T_Conges[Date début]&lt;=N$15)*(T_Conges[Date Fin]&gt;=N$15)*(T_Conges[Statut]="Validé"),0)),Listes!$D$2:$D$7,0)),"")</f>
        <v/>
      </c>
      <c r="O18" s="3" t="str" cm="1">
        <f t="array" ref="O18">IFERROR(INDEX(Listes!$E$2:$E$7,MATCH(INDEX(T_Conges[Type d''absence],MATCH(1,(T_Conges[Nom complet]=$C18)*(T_Conges[Date début]&lt;=O$15)*(T_Conges[Date Fin]&gt;=O$15)*(T_Conges[Statut]="Validé"),0)),Listes!$D$2:$D$7,0)),"")</f>
        <v/>
      </c>
      <c r="P18" s="3" t="str" cm="1">
        <f t="array" ref="P18">IFERROR(INDEX(Listes!$E$2:$E$7,MATCH(INDEX(T_Conges[Type d''absence],MATCH(1,(T_Conges[Nom complet]=$C18)*(T_Conges[Date début]&lt;=P$15)*(T_Conges[Date Fin]&gt;=P$15)*(T_Conges[Statut]="Validé"),0)),Listes!$D$2:$D$7,0)),"")</f>
        <v/>
      </c>
      <c r="Q18" s="3" t="str" cm="1">
        <f t="array" ref="Q18">IFERROR(INDEX(Listes!$E$2:$E$7,MATCH(INDEX(T_Conges[Type d''absence],MATCH(1,(T_Conges[Nom complet]=$C18)*(T_Conges[Date début]&lt;=Q$15)*(T_Conges[Date Fin]&gt;=Q$15)*(T_Conges[Statut]="Validé"),0)),Listes!$D$2:$D$7,0)),"")</f>
        <v/>
      </c>
      <c r="R18" s="3" t="str" cm="1">
        <f t="array" ref="R18">IFERROR(INDEX(Listes!$E$2:$E$7,MATCH(INDEX(T_Conges[Type d''absence],MATCH(1,(T_Conges[Nom complet]=$C18)*(T_Conges[Date début]&lt;=R$15)*(T_Conges[Date Fin]&gt;=R$15)*(T_Conges[Statut]="Validé"),0)),Listes!$D$2:$D$7,0)),"")</f>
        <v/>
      </c>
      <c r="S18" s="3" t="str" cm="1">
        <f t="array" ref="S18">IFERROR(INDEX(Listes!$E$2:$E$7,MATCH(INDEX(T_Conges[Type d''absence],MATCH(1,(T_Conges[Nom complet]=$C18)*(T_Conges[Date début]&lt;=S$15)*(T_Conges[Date Fin]&gt;=S$15)*(T_Conges[Statut]="Validé"),0)),Listes!$D$2:$D$7,0)),"")</f>
        <v/>
      </c>
      <c r="T18" s="3" t="str" cm="1">
        <f t="array" ref="T18">IFERROR(INDEX(Listes!$E$2:$E$7,MATCH(INDEX(T_Conges[Type d''absence],MATCH(1,(T_Conges[Nom complet]=$C18)*(T_Conges[Date début]&lt;=T$15)*(T_Conges[Date Fin]&gt;=T$15)*(T_Conges[Statut]="Validé"),0)),Listes!$D$2:$D$7,0)),"")</f>
        <v/>
      </c>
      <c r="U18" s="3" t="str" cm="1">
        <f t="array" ref="U18">IFERROR(INDEX(Listes!$E$2:$E$7,MATCH(INDEX(T_Conges[Type d''absence],MATCH(1,(T_Conges[Nom complet]=$C18)*(T_Conges[Date début]&lt;=U$15)*(T_Conges[Date Fin]&gt;=U$15)*(T_Conges[Statut]="Validé"),0)),Listes!$D$2:$D$7,0)),"")</f>
        <v/>
      </c>
      <c r="V18" s="3" t="str" cm="1">
        <f t="array" ref="V18">IFERROR(INDEX(Listes!$E$2:$E$7,MATCH(INDEX(T_Conges[Type d''absence],MATCH(1,(T_Conges[Nom complet]=$C18)*(T_Conges[Date début]&lt;=V$15)*(T_Conges[Date Fin]&gt;=V$15)*(T_Conges[Statut]="Validé"),0)),Listes!$D$2:$D$7,0)),"")</f>
        <v/>
      </c>
      <c r="W18" s="3" t="str" cm="1">
        <f t="array" ref="W18">IFERROR(INDEX(Listes!$E$2:$E$7,MATCH(INDEX(T_Conges[Type d''absence],MATCH(1,(T_Conges[Nom complet]=$C18)*(T_Conges[Date début]&lt;=W$15)*(T_Conges[Date Fin]&gt;=W$15)*(T_Conges[Statut]="Validé"),0)),Listes!$D$2:$D$7,0)),"")</f>
        <v/>
      </c>
      <c r="X18" s="3" t="str" cm="1">
        <f t="array" ref="X18">IFERROR(INDEX(Listes!$E$2:$E$7,MATCH(INDEX(T_Conges[Type d''absence],MATCH(1,(T_Conges[Nom complet]=$C18)*(T_Conges[Date début]&lt;=X$15)*(T_Conges[Date Fin]&gt;=X$15)*(T_Conges[Statut]="Validé"),0)),Listes!$D$2:$D$7,0)),"")</f>
        <v/>
      </c>
      <c r="Y18" s="3" t="str" cm="1">
        <f t="array" ref="Y18">IFERROR(INDEX(Listes!$E$2:$E$7,MATCH(INDEX(T_Conges[Type d''absence],MATCH(1,(T_Conges[Nom complet]=$C18)*(T_Conges[Date début]&lt;=Y$15)*(T_Conges[Date Fin]&gt;=Y$15)*(T_Conges[Statut]="Validé"),0)),Listes!$D$2:$D$7,0)),"")</f>
        <v/>
      </c>
      <c r="Z18" s="3" t="str" cm="1">
        <f t="array" ref="Z18">IFERROR(INDEX(Listes!$E$2:$E$7,MATCH(INDEX(T_Conges[Type d''absence],MATCH(1,(T_Conges[Nom complet]=$C18)*(T_Conges[Date début]&lt;=Z$15)*(T_Conges[Date Fin]&gt;=Z$15)*(T_Conges[Statut]="Validé"),0)),Listes!$D$2:$D$7,0)),"")</f>
        <v/>
      </c>
      <c r="AA18" s="3" t="str" cm="1">
        <f t="array" ref="AA18">IFERROR(INDEX(Listes!$E$2:$E$7,MATCH(INDEX(T_Conges[Type d''absence],MATCH(1,(T_Conges[Nom complet]=$C18)*(T_Conges[Date début]&lt;=AA$15)*(T_Conges[Date Fin]&gt;=AA$15)*(T_Conges[Statut]="Validé"),0)),Listes!$D$2:$D$7,0)),"")</f>
        <v/>
      </c>
      <c r="AB18" s="3" t="str" cm="1">
        <f t="array" ref="AB18">IFERROR(INDEX(Listes!$E$2:$E$7,MATCH(INDEX(T_Conges[Type d''absence],MATCH(1,(T_Conges[Nom complet]=$C18)*(T_Conges[Date début]&lt;=AB$15)*(T_Conges[Date Fin]&gt;=AB$15)*(T_Conges[Statut]="Validé"),0)),Listes!$D$2:$D$7,0)),"")</f>
        <v/>
      </c>
      <c r="AC18" s="3" t="str" cm="1">
        <f t="array" ref="AC18">IFERROR(INDEX(Listes!$E$2:$E$7,MATCH(INDEX(T_Conges[Type d''absence],MATCH(1,(T_Conges[Nom complet]=$C18)*(T_Conges[Date début]&lt;=AC$15)*(T_Conges[Date Fin]&gt;=AC$15)*(T_Conges[Statut]="Validé"),0)),Listes!$D$2:$D$7,0)),"")</f>
        <v/>
      </c>
      <c r="AD18" s="3" t="str" cm="1">
        <f t="array" ref="AD18">IFERROR(INDEX(Listes!$E$2:$E$7,MATCH(INDEX(T_Conges[Type d''absence],MATCH(1,(T_Conges[Nom complet]=$C18)*(T_Conges[Date début]&lt;=AD$15)*(T_Conges[Date Fin]&gt;=AD$15)*(T_Conges[Statut]="Validé"),0)),Listes!$D$2:$D$7,0)),"")</f>
        <v/>
      </c>
      <c r="AE18" s="3" t="str" cm="1">
        <f t="array" ref="AE18">IFERROR(INDEX(Listes!$E$2:$E$7,MATCH(INDEX(T_Conges[Type d''absence],MATCH(1,(T_Conges[Nom complet]=$C18)*(T_Conges[Date début]&lt;=AE$15)*(T_Conges[Date Fin]&gt;=AE$15)*(T_Conges[Statut]="Validé"),0)),Listes!$D$2:$D$7,0)),"")</f>
        <v/>
      </c>
      <c r="AF18" s="3" t="str" cm="1">
        <f t="array" ref="AF18">IFERROR(INDEX(Listes!$E$2:$E$7,MATCH(INDEX(T_Conges[Type d''absence],MATCH(1,(T_Conges[Nom complet]=$C18)*(T_Conges[Date début]&lt;=AF$15)*(T_Conges[Date Fin]&gt;=AF$15)*(T_Conges[Statut]="Validé"),0)),Listes!$D$2:$D$7,0)),"")</f>
        <v/>
      </c>
      <c r="AG18" s="3" t="str" cm="1">
        <f t="array" ref="AG18">IFERROR(INDEX(Listes!$E$2:$E$7,MATCH(INDEX(T_Conges[Type d''absence],MATCH(1,(T_Conges[Nom complet]=$C18)*(T_Conges[Date début]&lt;=AG$15)*(T_Conges[Date Fin]&gt;=AG$15)*(T_Conges[Statut]="Validé"),0)),Listes!$D$2:$D$7,0)),"")</f>
        <v/>
      </c>
      <c r="AH18" s="3" t="str" cm="1">
        <f t="array" ref="AH18">IFERROR(INDEX(Listes!$E$2:$E$7,MATCH(INDEX(T_Conges[Type d''absence],MATCH(1,(T_Conges[Nom complet]=$C18)*(T_Conges[Date début]&lt;=AH$15)*(T_Conges[Date Fin]&gt;=AH$15)*(T_Conges[Statut]="Validé"),0)),Listes!$D$2:$D$7,0)),"")</f>
        <v/>
      </c>
      <c r="AI18" s="3" t="str" cm="1">
        <f t="array" ref="AI18">IFERROR(INDEX(Listes!$E$2:$E$7,MATCH(INDEX(T_Conges[Type d''absence],MATCH(1,(T_Conges[Nom complet]=$C18)*(T_Conges[Date début]&lt;=AI$15)*(T_Conges[Date Fin]&gt;=AI$15)*(T_Conges[Statut]="Validé"),0)),Listes!$D$2:$D$7,0)),"")</f>
        <v/>
      </c>
      <c r="AJ18" s="3" t="str" cm="1">
        <f t="array" ref="AJ18">IFERROR(INDEX(Listes!$E$2:$E$7,MATCH(INDEX(T_Conges[Type d''absence],MATCH(1,(T_Conges[Nom complet]=$C18)*(T_Conges[Date début]&lt;=AJ$15)*(T_Conges[Date Fin]&gt;=AJ$15)*(T_Conges[Statut]="Validé"),0)),Listes!$D$2:$D$7,0)),"")</f>
        <v/>
      </c>
      <c r="AK18" s="3" t="str" cm="1">
        <f t="array" ref="AK18">IFERROR(INDEX(Listes!$E$2:$E$7,MATCH(INDEX(T_Conges[Type d''absence],MATCH(1,(T_Conges[Nom complet]=$C18)*(T_Conges[Date début]&lt;=AK$15)*(T_Conges[Date Fin]&gt;=AK$15)*(T_Conges[Statut]="Validé"),0)),Listes!$D$2:$D$7,0)),"")</f>
        <v/>
      </c>
      <c r="AL18" s="3" t="str" cm="1">
        <f t="array" ref="AL18">IFERROR(INDEX(Listes!$E$2:$E$7,MATCH(INDEX(T_Conges[Type d''absence],MATCH(1,(T_Conges[Nom complet]=$C18)*(T_Conges[Date début]&lt;=AL$15)*(T_Conges[Date Fin]&gt;=AL$15)*(T_Conges[Statut]="Validé"),0)),Listes!$D$2:$D$7,0)),"")</f>
        <v/>
      </c>
    </row>
    <row r="19" spans="3:38" x14ac:dyDescent="0.3">
      <c r="C19" s="3" t="str" cm="1">
        <f t="array" ref="C19">IFERROR(INDEX(T_Conges[Nom complet],MATCH(0,COUNTIF($C$15:C18,T_Conges[Nom complet]),0)),"")</f>
        <v/>
      </c>
      <c r="D19" s="3" t="str">
        <f>IFERROR(VLOOKUP(C19,T_Conges[[Nom complet]:[Département]],2,0),"")</f>
        <v/>
      </c>
      <c r="E19" s="3" t="str">
        <f>IFERROR(VLOOKUP(C19,T_Conges[[Nom complet]:[Poste]],3,0),"")</f>
        <v/>
      </c>
      <c r="F19" s="3" cm="1">
        <f t="array" ref="F19">SUMPRODUCT(--(H19:AL19&lt;&gt;""))</f>
        <v>0</v>
      </c>
      <c r="G19" s="15" cm="1">
        <f t="array" ref="G19">SUMPRODUCT(--(H19:AL19&lt;&gt;""))</f>
        <v>0</v>
      </c>
      <c r="H19" s="3" t="str" cm="1">
        <f t="array" ref="H19">IFERROR(INDEX(Listes!$E$2:$E$7,MATCH(INDEX(T_Conges[Type d''absence],MATCH(1,(T_Conges[Nom complet]=$C19)*(T_Conges[Date début]&lt;=H$15)*(T_Conges[Date Fin]&gt;=H$15)*(T_Conges[Statut]="Validé"),0)),Listes!$D$2:$D$7,0)),"")</f>
        <v/>
      </c>
      <c r="I19" s="3" t="str" cm="1">
        <f t="array" ref="I19">IFERROR(INDEX(Listes!$E$2:$E$7,MATCH(INDEX(T_Conges[Type d''absence],MATCH(1,(T_Conges[Nom complet]=$C19)*(T_Conges[Date début]&lt;=I$15)*(T_Conges[Date Fin]&gt;=I$15)*(T_Conges[Statut]="Validé"),0)),Listes!$D$2:$D$7,0)),"")</f>
        <v/>
      </c>
      <c r="J19" s="3" t="str" cm="1">
        <f t="array" ref="J19">IFERROR(INDEX(Listes!$E$2:$E$7,MATCH(INDEX(T_Conges[Type d''absence],MATCH(1,(T_Conges[Nom complet]=$C19)*(T_Conges[Date début]&lt;=J$15)*(T_Conges[Date Fin]&gt;=J$15)*(T_Conges[Statut]="Validé"),0)),Listes!$D$2:$D$7,0)),"")</f>
        <v/>
      </c>
      <c r="K19" s="3" t="str" cm="1">
        <f t="array" ref="K19">IFERROR(INDEX(Listes!$E$2:$E$7,MATCH(INDEX(T_Conges[Type d''absence],MATCH(1,(T_Conges[Nom complet]=$C19)*(T_Conges[Date début]&lt;=K$15)*(T_Conges[Date Fin]&gt;=K$15)*(T_Conges[Statut]="Validé"),0)),Listes!$D$2:$D$7,0)),"")</f>
        <v/>
      </c>
      <c r="L19" s="3" t="str" cm="1">
        <f t="array" ref="L19">IFERROR(INDEX(Listes!$E$2:$E$7,MATCH(INDEX(T_Conges[Type d''absence],MATCH(1,(T_Conges[Nom complet]=$C19)*(T_Conges[Date début]&lt;=L$15)*(T_Conges[Date Fin]&gt;=L$15)*(T_Conges[Statut]="Validé"),0)),Listes!$D$2:$D$7,0)),"")</f>
        <v/>
      </c>
      <c r="M19" s="3" t="str" cm="1">
        <f t="array" ref="M19">IFERROR(INDEX(Listes!$E$2:$E$7,MATCH(INDEX(T_Conges[Type d''absence],MATCH(1,(T_Conges[Nom complet]=$C19)*(T_Conges[Date début]&lt;=M$15)*(T_Conges[Date Fin]&gt;=M$15)*(T_Conges[Statut]="Validé"),0)),Listes!$D$2:$D$7,0)),"")</f>
        <v/>
      </c>
      <c r="N19" s="3" t="str" cm="1">
        <f t="array" ref="N19">IFERROR(INDEX(Listes!$E$2:$E$7,MATCH(INDEX(T_Conges[Type d''absence],MATCH(1,(T_Conges[Nom complet]=$C19)*(T_Conges[Date début]&lt;=N$15)*(T_Conges[Date Fin]&gt;=N$15)*(T_Conges[Statut]="Validé"),0)),Listes!$D$2:$D$7,0)),"")</f>
        <v/>
      </c>
      <c r="O19" s="3" t="str" cm="1">
        <f t="array" ref="O19">IFERROR(INDEX(Listes!$E$2:$E$7,MATCH(INDEX(T_Conges[Type d''absence],MATCH(1,(T_Conges[Nom complet]=$C19)*(T_Conges[Date début]&lt;=O$15)*(T_Conges[Date Fin]&gt;=O$15)*(T_Conges[Statut]="Validé"),0)),Listes!$D$2:$D$7,0)),"")</f>
        <v/>
      </c>
      <c r="P19" s="3" t="str" cm="1">
        <f t="array" ref="P19">IFERROR(INDEX(Listes!$E$2:$E$7,MATCH(INDEX(T_Conges[Type d''absence],MATCH(1,(T_Conges[Nom complet]=$C19)*(T_Conges[Date début]&lt;=P$15)*(T_Conges[Date Fin]&gt;=P$15)*(T_Conges[Statut]="Validé"),0)),Listes!$D$2:$D$7,0)),"")</f>
        <v/>
      </c>
      <c r="Q19" s="3" t="str" cm="1">
        <f t="array" ref="Q19">IFERROR(INDEX(Listes!$E$2:$E$7,MATCH(INDEX(T_Conges[Type d''absence],MATCH(1,(T_Conges[Nom complet]=$C19)*(T_Conges[Date début]&lt;=Q$15)*(T_Conges[Date Fin]&gt;=Q$15)*(T_Conges[Statut]="Validé"),0)),Listes!$D$2:$D$7,0)),"")</f>
        <v/>
      </c>
      <c r="R19" s="3" t="str" cm="1">
        <f t="array" ref="R19">IFERROR(INDEX(Listes!$E$2:$E$7,MATCH(INDEX(T_Conges[Type d''absence],MATCH(1,(T_Conges[Nom complet]=$C19)*(T_Conges[Date début]&lt;=R$15)*(T_Conges[Date Fin]&gt;=R$15)*(T_Conges[Statut]="Validé"),0)),Listes!$D$2:$D$7,0)),"")</f>
        <v/>
      </c>
      <c r="S19" s="3" t="str" cm="1">
        <f t="array" ref="S19">IFERROR(INDEX(Listes!$E$2:$E$7,MATCH(INDEX(T_Conges[Type d''absence],MATCH(1,(T_Conges[Nom complet]=$C19)*(T_Conges[Date début]&lt;=S$15)*(T_Conges[Date Fin]&gt;=S$15)*(T_Conges[Statut]="Validé"),0)),Listes!$D$2:$D$7,0)),"")</f>
        <v/>
      </c>
      <c r="T19" s="3" t="str" cm="1">
        <f t="array" ref="T19">IFERROR(INDEX(Listes!$E$2:$E$7,MATCH(INDEX(T_Conges[Type d''absence],MATCH(1,(T_Conges[Nom complet]=$C19)*(T_Conges[Date début]&lt;=T$15)*(T_Conges[Date Fin]&gt;=T$15)*(T_Conges[Statut]="Validé"),0)),Listes!$D$2:$D$7,0)),"")</f>
        <v/>
      </c>
      <c r="U19" s="3" t="str" cm="1">
        <f t="array" ref="U19">IFERROR(INDEX(Listes!$E$2:$E$7,MATCH(INDEX(T_Conges[Type d''absence],MATCH(1,(T_Conges[Nom complet]=$C19)*(T_Conges[Date début]&lt;=U$15)*(T_Conges[Date Fin]&gt;=U$15)*(T_Conges[Statut]="Validé"),0)),Listes!$D$2:$D$7,0)),"")</f>
        <v/>
      </c>
      <c r="V19" s="3" t="str" cm="1">
        <f t="array" ref="V19">IFERROR(INDEX(Listes!$E$2:$E$7,MATCH(INDEX(T_Conges[Type d''absence],MATCH(1,(T_Conges[Nom complet]=$C19)*(T_Conges[Date début]&lt;=V$15)*(T_Conges[Date Fin]&gt;=V$15)*(T_Conges[Statut]="Validé"),0)),Listes!$D$2:$D$7,0)),"")</f>
        <v/>
      </c>
      <c r="W19" s="3" t="str" cm="1">
        <f t="array" ref="W19">IFERROR(INDEX(Listes!$E$2:$E$7,MATCH(INDEX(T_Conges[Type d''absence],MATCH(1,(T_Conges[Nom complet]=$C19)*(T_Conges[Date début]&lt;=W$15)*(T_Conges[Date Fin]&gt;=W$15)*(T_Conges[Statut]="Validé"),0)),Listes!$D$2:$D$7,0)),"")</f>
        <v/>
      </c>
      <c r="X19" s="3" t="str" cm="1">
        <f t="array" ref="X19">IFERROR(INDEX(Listes!$E$2:$E$7,MATCH(INDEX(T_Conges[Type d''absence],MATCH(1,(T_Conges[Nom complet]=$C19)*(T_Conges[Date début]&lt;=X$15)*(T_Conges[Date Fin]&gt;=X$15)*(T_Conges[Statut]="Validé"),0)),Listes!$D$2:$D$7,0)),"")</f>
        <v/>
      </c>
      <c r="Y19" s="3" t="str" cm="1">
        <f t="array" ref="Y19">IFERROR(INDEX(Listes!$E$2:$E$7,MATCH(INDEX(T_Conges[Type d''absence],MATCH(1,(T_Conges[Nom complet]=$C19)*(T_Conges[Date début]&lt;=Y$15)*(T_Conges[Date Fin]&gt;=Y$15)*(T_Conges[Statut]="Validé"),0)),Listes!$D$2:$D$7,0)),"")</f>
        <v/>
      </c>
      <c r="Z19" s="3" t="str" cm="1">
        <f t="array" ref="Z19">IFERROR(INDEX(Listes!$E$2:$E$7,MATCH(INDEX(T_Conges[Type d''absence],MATCH(1,(T_Conges[Nom complet]=$C19)*(T_Conges[Date début]&lt;=Z$15)*(T_Conges[Date Fin]&gt;=Z$15)*(T_Conges[Statut]="Validé"),0)),Listes!$D$2:$D$7,0)),"")</f>
        <v/>
      </c>
      <c r="AA19" s="3" t="str" cm="1">
        <f t="array" ref="AA19">IFERROR(INDEX(Listes!$E$2:$E$7,MATCH(INDEX(T_Conges[Type d''absence],MATCH(1,(T_Conges[Nom complet]=$C19)*(T_Conges[Date début]&lt;=AA$15)*(T_Conges[Date Fin]&gt;=AA$15)*(T_Conges[Statut]="Validé"),0)),Listes!$D$2:$D$7,0)),"")</f>
        <v/>
      </c>
      <c r="AB19" s="3" t="str" cm="1">
        <f t="array" ref="AB19">IFERROR(INDEX(Listes!$E$2:$E$7,MATCH(INDEX(T_Conges[Type d''absence],MATCH(1,(T_Conges[Nom complet]=$C19)*(T_Conges[Date début]&lt;=AB$15)*(T_Conges[Date Fin]&gt;=AB$15)*(T_Conges[Statut]="Validé"),0)),Listes!$D$2:$D$7,0)),"")</f>
        <v/>
      </c>
      <c r="AC19" s="3" t="str" cm="1">
        <f t="array" ref="AC19">IFERROR(INDEX(Listes!$E$2:$E$7,MATCH(INDEX(T_Conges[Type d''absence],MATCH(1,(T_Conges[Nom complet]=$C19)*(T_Conges[Date début]&lt;=AC$15)*(T_Conges[Date Fin]&gt;=AC$15)*(T_Conges[Statut]="Validé"),0)),Listes!$D$2:$D$7,0)),"")</f>
        <v/>
      </c>
      <c r="AD19" s="3" t="str" cm="1">
        <f t="array" ref="AD19">IFERROR(INDEX(Listes!$E$2:$E$7,MATCH(INDEX(T_Conges[Type d''absence],MATCH(1,(T_Conges[Nom complet]=$C19)*(T_Conges[Date début]&lt;=AD$15)*(T_Conges[Date Fin]&gt;=AD$15)*(T_Conges[Statut]="Validé"),0)),Listes!$D$2:$D$7,0)),"")</f>
        <v/>
      </c>
      <c r="AE19" s="3" t="str" cm="1">
        <f t="array" ref="AE19">IFERROR(INDEX(Listes!$E$2:$E$7,MATCH(INDEX(T_Conges[Type d''absence],MATCH(1,(T_Conges[Nom complet]=$C19)*(T_Conges[Date début]&lt;=AE$15)*(T_Conges[Date Fin]&gt;=AE$15)*(T_Conges[Statut]="Validé"),0)),Listes!$D$2:$D$7,0)),"")</f>
        <v/>
      </c>
      <c r="AF19" s="3" t="str" cm="1">
        <f t="array" ref="AF19">IFERROR(INDEX(Listes!$E$2:$E$7,MATCH(INDEX(T_Conges[Type d''absence],MATCH(1,(T_Conges[Nom complet]=$C19)*(T_Conges[Date début]&lt;=AF$15)*(T_Conges[Date Fin]&gt;=AF$15)*(T_Conges[Statut]="Validé"),0)),Listes!$D$2:$D$7,0)),"")</f>
        <v/>
      </c>
      <c r="AG19" s="3" t="str" cm="1">
        <f t="array" ref="AG19">IFERROR(INDEX(Listes!$E$2:$E$7,MATCH(INDEX(T_Conges[Type d''absence],MATCH(1,(T_Conges[Nom complet]=$C19)*(T_Conges[Date début]&lt;=AG$15)*(T_Conges[Date Fin]&gt;=AG$15)*(T_Conges[Statut]="Validé"),0)),Listes!$D$2:$D$7,0)),"")</f>
        <v/>
      </c>
      <c r="AH19" s="3" t="str" cm="1">
        <f t="array" ref="AH19">IFERROR(INDEX(Listes!$E$2:$E$7,MATCH(INDEX(T_Conges[Type d''absence],MATCH(1,(T_Conges[Nom complet]=$C19)*(T_Conges[Date début]&lt;=AH$15)*(T_Conges[Date Fin]&gt;=AH$15)*(T_Conges[Statut]="Validé"),0)),Listes!$D$2:$D$7,0)),"")</f>
        <v/>
      </c>
      <c r="AI19" s="3" t="str" cm="1">
        <f t="array" ref="AI19">IFERROR(INDEX(Listes!$E$2:$E$7,MATCH(INDEX(T_Conges[Type d''absence],MATCH(1,(T_Conges[Nom complet]=$C19)*(T_Conges[Date début]&lt;=AI$15)*(T_Conges[Date Fin]&gt;=AI$15)*(T_Conges[Statut]="Validé"),0)),Listes!$D$2:$D$7,0)),"")</f>
        <v/>
      </c>
      <c r="AJ19" s="3" t="str" cm="1">
        <f t="array" ref="AJ19">IFERROR(INDEX(Listes!$E$2:$E$7,MATCH(INDEX(T_Conges[Type d''absence],MATCH(1,(T_Conges[Nom complet]=$C19)*(T_Conges[Date début]&lt;=AJ$15)*(T_Conges[Date Fin]&gt;=AJ$15)*(T_Conges[Statut]="Validé"),0)),Listes!$D$2:$D$7,0)),"")</f>
        <v/>
      </c>
      <c r="AK19" s="3" t="str" cm="1">
        <f t="array" ref="AK19">IFERROR(INDEX(Listes!$E$2:$E$7,MATCH(INDEX(T_Conges[Type d''absence],MATCH(1,(T_Conges[Nom complet]=$C19)*(T_Conges[Date début]&lt;=AK$15)*(T_Conges[Date Fin]&gt;=AK$15)*(T_Conges[Statut]="Validé"),0)),Listes!$D$2:$D$7,0)),"")</f>
        <v/>
      </c>
      <c r="AL19" s="3" t="str" cm="1">
        <f t="array" ref="AL19">IFERROR(INDEX(Listes!$E$2:$E$7,MATCH(INDEX(T_Conges[Type d''absence],MATCH(1,(T_Conges[Nom complet]=$C19)*(T_Conges[Date début]&lt;=AL$15)*(T_Conges[Date Fin]&gt;=AL$15)*(T_Conges[Statut]="Validé"),0)),Listes!$D$2:$D$7,0)),"")</f>
        <v/>
      </c>
    </row>
    <row r="20" spans="3:38" x14ac:dyDescent="0.3">
      <c r="C20" s="3" t="str" cm="1">
        <f t="array" ref="C20">IFERROR(INDEX(T_Conges[Nom complet],MATCH(0,COUNTIF($C$15:C19,T_Conges[Nom complet]),0)),"")</f>
        <v/>
      </c>
      <c r="D20" s="3" t="str">
        <f>IFERROR(VLOOKUP(C20,T_Conges[[Nom complet]:[Département]],2,0),"")</f>
        <v/>
      </c>
      <c r="E20" s="3" t="str">
        <f>IFERROR(VLOOKUP(C20,T_Conges[[Nom complet]:[Poste]],3,0),"")</f>
        <v/>
      </c>
      <c r="F20" s="3" cm="1">
        <f t="array" ref="F20">SUMPRODUCT(--(H20:AL20&lt;&gt;""))</f>
        <v>0</v>
      </c>
      <c r="G20" s="15" cm="1">
        <f t="array" ref="G20">SUMPRODUCT(--(H20:AL20&lt;&gt;""))</f>
        <v>0</v>
      </c>
      <c r="H20" s="3" t="str" cm="1">
        <f t="array" ref="H20">IFERROR(INDEX(Listes!$E$2:$E$7,MATCH(INDEX(T_Conges[Type d''absence],MATCH(1,(T_Conges[Nom complet]=$C20)*(T_Conges[Date début]&lt;=H$15)*(T_Conges[Date Fin]&gt;=H$15)*(T_Conges[Statut]="Validé"),0)),Listes!$D$2:$D$7,0)),"")</f>
        <v/>
      </c>
      <c r="I20" s="3" t="str" cm="1">
        <f t="array" ref="I20">IFERROR(INDEX(Listes!$E$2:$E$7,MATCH(INDEX(T_Conges[Type d''absence],MATCH(1,(T_Conges[Nom complet]=$C20)*(T_Conges[Date début]&lt;=I$15)*(T_Conges[Date Fin]&gt;=I$15)*(T_Conges[Statut]="Validé"),0)),Listes!$D$2:$D$7,0)),"")</f>
        <v/>
      </c>
      <c r="J20" s="3" t="str" cm="1">
        <f t="array" ref="J20">IFERROR(INDEX(Listes!$E$2:$E$7,MATCH(INDEX(T_Conges[Type d''absence],MATCH(1,(T_Conges[Nom complet]=$C20)*(T_Conges[Date début]&lt;=J$15)*(T_Conges[Date Fin]&gt;=J$15)*(T_Conges[Statut]="Validé"),0)),Listes!$D$2:$D$7,0)),"")</f>
        <v/>
      </c>
      <c r="K20" s="3" t="str" cm="1">
        <f t="array" ref="K20">IFERROR(INDEX(Listes!$E$2:$E$7,MATCH(INDEX(T_Conges[Type d''absence],MATCH(1,(T_Conges[Nom complet]=$C20)*(T_Conges[Date début]&lt;=K$15)*(T_Conges[Date Fin]&gt;=K$15)*(T_Conges[Statut]="Validé"),0)),Listes!$D$2:$D$7,0)),"")</f>
        <v/>
      </c>
      <c r="L20" s="3" t="str" cm="1">
        <f t="array" ref="L20">IFERROR(INDEX(Listes!$E$2:$E$7,MATCH(INDEX(T_Conges[Type d''absence],MATCH(1,(T_Conges[Nom complet]=$C20)*(T_Conges[Date début]&lt;=L$15)*(T_Conges[Date Fin]&gt;=L$15)*(T_Conges[Statut]="Validé"),0)),Listes!$D$2:$D$7,0)),"")</f>
        <v/>
      </c>
      <c r="M20" s="3" t="str" cm="1">
        <f t="array" ref="M20">IFERROR(INDEX(Listes!$E$2:$E$7,MATCH(INDEX(T_Conges[Type d''absence],MATCH(1,(T_Conges[Nom complet]=$C20)*(T_Conges[Date début]&lt;=M$15)*(T_Conges[Date Fin]&gt;=M$15)*(T_Conges[Statut]="Validé"),0)),Listes!$D$2:$D$7,0)),"")</f>
        <v/>
      </c>
      <c r="N20" s="3" t="str" cm="1">
        <f t="array" ref="N20">IFERROR(INDEX(Listes!$E$2:$E$7,MATCH(INDEX(T_Conges[Type d''absence],MATCH(1,(T_Conges[Nom complet]=$C20)*(T_Conges[Date début]&lt;=N$15)*(T_Conges[Date Fin]&gt;=N$15)*(T_Conges[Statut]="Validé"),0)),Listes!$D$2:$D$7,0)),"")</f>
        <v/>
      </c>
      <c r="O20" s="3" t="str" cm="1">
        <f t="array" ref="O20">IFERROR(INDEX(Listes!$E$2:$E$7,MATCH(INDEX(T_Conges[Type d''absence],MATCH(1,(T_Conges[Nom complet]=$C20)*(T_Conges[Date début]&lt;=O$15)*(T_Conges[Date Fin]&gt;=O$15)*(T_Conges[Statut]="Validé"),0)),Listes!$D$2:$D$7,0)),"")</f>
        <v/>
      </c>
      <c r="P20" s="3" t="str" cm="1">
        <f t="array" ref="P20">IFERROR(INDEX(Listes!$E$2:$E$7,MATCH(INDEX(T_Conges[Type d''absence],MATCH(1,(T_Conges[Nom complet]=$C20)*(T_Conges[Date début]&lt;=P$15)*(T_Conges[Date Fin]&gt;=P$15)*(T_Conges[Statut]="Validé"),0)),Listes!$D$2:$D$7,0)),"")</f>
        <v/>
      </c>
      <c r="Q20" s="3" t="str" cm="1">
        <f t="array" ref="Q20">IFERROR(INDEX(Listes!$E$2:$E$7,MATCH(INDEX(T_Conges[Type d''absence],MATCH(1,(T_Conges[Nom complet]=$C20)*(T_Conges[Date début]&lt;=Q$15)*(T_Conges[Date Fin]&gt;=Q$15)*(T_Conges[Statut]="Validé"),0)),Listes!$D$2:$D$7,0)),"")</f>
        <v/>
      </c>
      <c r="R20" s="3" t="str" cm="1">
        <f t="array" ref="R20">IFERROR(INDEX(Listes!$E$2:$E$7,MATCH(INDEX(T_Conges[Type d''absence],MATCH(1,(T_Conges[Nom complet]=$C20)*(T_Conges[Date début]&lt;=R$15)*(T_Conges[Date Fin]&gt;=R$15)*(T_Conges[Statut]="Validé"),0)),Listes!$D$2:$D$7,0)),"")</f>
        <v/>
      </c>
      <c r="S20" s="3" t="str" cm="1">
        <f t="array" ref="S20">IFERROR(INDEX(Listes!$E$2:$E$7,MATCH(INDEX(T_Conges[Type d''absence],MATCH(1,(T_Conges[Nom complet]=$C20)*(T_Conges[Date début]&lt;=S$15)*(T_Conges[Date Fin]&gt;=S$15)*(T_Conges[Statut]="Validé"),0)),Listes!$D$2:$D$7,0)),"")</f>
        <v/>
      </c>
      <c r="T20" s="3" t="str" cm="1">
        <f t="array" ref="T20">IFERROR(INDEX(Listes!$E$2:$E$7,MATCH(INDEX(T_Conges[Type d''absence],MATCH(1,(T_Conges[Nom complet]=$C20)*(T_Conges[Date début]&lt;=T$15)*(T_Conges[Date Fin]&gt;=T$15)*(T_Conges[Statut]="Validé"),0)),Listes!$D$2:$D$7,0)),"")</f>
        <v/>
      </c>
      <c r="U20" s="3" t="str" cm="1">
        <f t="array" ref="U20">IFERROR(INDEX(Listes!$E$2:$E$7,MATCH(INDEX(T_Conges[Type d''absence],MATCH(1,(T_Conges[Nom complet]=$C20)*(T_Conges[Date début]&lt;=U$15)*(T_Conges[Date Fin]&gt;=U$15)*(T_Conges[Statut]="Validé"),0)),Listes!$D$2:$D$7,0)),"")</f>
        <v/>
      </c>
      <c r="V20" s="3" t="str" cm="1">
        <f t="array" ref="V20">IFERROR(INDEX(Listes!$E$2:$E$7,MATCH(INDEX(T_Conges[Type d''absence],MATCH(1,(T_Conges[Nom complet]=$C20)*(T_Conges[Date début]&lt;=V$15)*(T_Conges[Date Fin]&gt;=V$15)*(T_Conges[Statut]="Validé"),0)),Listes!$D$2:$D$7,0)),"")</f>
        <v/>
      </c>
      <c r="W20" s="3" t="str" cm="1">
        <f t="array" ref="W20">IFERROR(INDEX(Listes!$E$2:$E$7,MATCH(INDEX(T_Conges[Type d''absence],MATCH(1,(T_Conges[Nom complet]=$C20)*(T_Conges[Date début]&lt;=W$15)*(T_Conges[Date Fin]&gt;=W$15)*(T_Conges[Statut]="Validé"),0)),Listes!$D$2:$D$7,0)),"")</f>
        <v/>
      </c>
      <c r="X20" s="3" t="str" cm="1">
        <f t="array" ref="X20">IFERROR(INDEX(Listes!$E$2:$E$7,MATCH(INDEX(T_Conges[Type d''absence],MATCH(1,(T_Conges[Nom complet]=$C20)*(T_Conges[Date début]&lt;=X$15)*(T_Conges[Date Fin]&gt;=X$15)*(T_Conges[Statut]="Validé"),0)),Listes!$D$2:$D$7,0)),"")</f>
        <v/>
      </c>
      <c r="Y20" s="3" t="str" cm="1">
        <f t="array" ref="Y20">IFERROR(INDEX(Listes!$E$2:$E$7,MATCH(INDEX(T_Conges[Type d''absence],MATCH(1,(T_Conges[Nom complet]=$C20)*(T_Conges[Date début]&lt;=Y$15)*(T_Conges[Date Fin]&gt;=Y$15)*(T_Conges[Statut]="Validé"),0)),Listes!$D$2:$D$7,0)),"")</f>
        <v/>
      </c>
      <c r="Z20" s="3" t="str" cm="1">
        <f t="array" ref="Z20">IFERROR(INDEX(Listes!$E$2:$E$7,MATCH(INDEX(T_Conges[Type d''absence],MATCH(1,(T_Conges[Nom complet]=$C20)*(T_Conges[Date début]&lt;=Z$15)*(T_Conges[Date Fin]&gt;=Z$15)*(T_Conges[Statut]="Validé"),0)),Listes!$D$2:$D$7,0)),"")</f>
        <v/>
      </c>
      <c r="AA20" s="3" t="str" cm="1">
        <f t="array" ref="AA20">IFERROR(INDEX(Listes!$E$2:$E$7,MATCH(INDEX(T_Conges[Type d''absence],MATCH(1,(T_Conges[Nom complet]=$C20)*(T_Conges[Date début]&lt;=AA$15)*(T_Conges[Date Fin]&gt;=AA$15)*(T_Conges[Statut]="Validé"),0)),Listes!$D$2:$D$7,0)),"")</f>
        <v/>
      </c>
      <c r="AB20" s="3" t="str" cm="1">
        <f t="array" ref="AB20">IFERROR(INDEX(Listes!$E$2:$E$7,MATCH(INDEX(T_Conges[Type d''absence],MATCH(1,(T_Conges[Nom complet]=$C20)*(T_Conges[Date début]&lt;=AB$15)*(T_Conges[Date Fin]&gt;=AB$15)*(T_Conges[Statut]="Validé"),0)),Listes!$D$2:$D$7,0)),"")</f>
        <v/>
      </c>
      <c r="AC20" s="3" t="str" cm="1">
        <f t="array" ref="AC20">IFERROR(INDEX(Listes!$E$2:$E$7,MATCH(INDEX(T_Conges[Type d''absence],MATCH(1,(T_Conges[Nom complet]=$C20)*(T_Conges[Date début]&lt;=AC$15)*(T_Conges[Date Fin]&gt;=AC$15)*(T_Conges[Statut]="Validé"),0)),Listes!$D$2:$D$7,0)),"")</f>
        <v/>
      </c>
      <c r="AD20" s="3" t="str" cm="1">
        <f t="array" ref="AD20">IFERROR(INDEX(Listes!$E$2:$E$7,MATCH(INDEX(T_Conges[Type d''absence],MATCH(1,(T_Conges[Nom complet]=$C20)*(T_Conges[Date début]&lt;=AD$15)*(T_Conges[Date Fin]&gt;=AD$15)*(T_Conges[Statut]="Validé"),0)),Listes!$D$2:$D$7,0)),"")</f>
        <v/>
      </c>
      <c r="AE20" s="3" t="str" cm="1">
        <f t="array" ref="AE20">IFERROR(INDEX(Listes!$E$2:$E$7,MATCH(INDEX(T_Conges[Type d''absence],MATCH(1,(T_Conges[Nom complet]=$C20)*(T_Conges[Date début]&lt;=AE$15)*(T_Conges[Date Fin]&gt;=AE$15)*(T_Conges[Statut]="Validé"),0)),Listes!$D$2:$D$7,0)),"")</f>
        <v/>
      </c>
      <c r="AF20" s="3" t="str" cm="1">
        <f t="array" ref="AF20">IFERROR(INDEX(Listes!$E$2:$E$7,MATCH(INDEX(T_Conges[Type d''absence],MATCH(1,(T_Conges[Nom complet]=$C20)*(T_Conges[Date début]&lt;=AF$15)*(T_Conges[Date Fin]&gt;=AF$15)*(T_Conges[Statut]="Validé"),0)),Listes!$D$2:$D$7,0)),"")</f>
        <v/>
      </c>
      <c r="AG20" s="3" t="str" cm="1">
        <f t="array" ref="AG20">IFERROR(INDEX(Listes!$E$2:$E$7,MATCH(INDEX(T_Conges[Type d''absence],MATCH(1,(T_Conges[Nom complet]=$C20)*(T_Conges[Date début]&lt;=AG$15)*(T_Conges[Date Fin]&gt;=AG$15)*(T_Conges[Statut]="Validé"),0)),Listes!$D$2:$D$7,0)),"")</f>
        <v/>
      </c>
      <c r="AH20" s="3" t="str" cm="1">
        <f t="array" ref="AH20">IFERROR(INDEX(Listes!$E$2:$E$7,MATCH(INDEX(T_Conges[Type d''absence],MATCH(1,(T_Conges[Nom complet]=$C20)*(T_Conges[Date début]&lt;=AH$15)*(T_Conges[Date Fin]&gt;=AH$15)*(T_Conges[Statut]="Validé"),0)),Listes!$D$2:$D$7,0)),"")</f>
        <v/>
      </c>
      <c r="AI20" s="3" t="str" cm="1">
        <f t="array" ref="AI20">IFERROR(INDEX(Listes!$E$2:$E$7,MATCH(INDEX(T_Conges[Type d''absence],MATCH(1,(T_Conges[Nom complet]=$C20)*(T_Conges[Date début]&lt;=AI$15)*(T_Conges[Date Fin]&gt;=AI$15)*(T_Conges[Statut]="Validé"),0)),Listes!$D$2:$D$7,0)),"")</f>
        <v/>
      </c>
      <c r="AJ20" s="3" t="str" cm="1">
        <f t="array" ref="AJ20">IFERROR(INDEX(Listes!$E$2:$E$7,MATCH(INDEX(T_Conges[Type d''absence],MATCH(1,(T_Conges[Nom complet]=$C20)*(T_Conges[Date début]&lt;=AJ$15)*(T_Conges[Date Fin]&gt;=AJ$15)*(T_Conges[Statut]="Validé"),0)),Listes!$D$2:$D$7,0)),"")</f>
        <v/>
      </c>
      <c r="AK20" s="3" t="str" cm="1">
        <f t="array" ref="AK20">IFERROR(INDEX(Listes!$E$2:$E$7,MATCH(INDEX(T_Conges[Type d''absence],MATCH(1,(T_Conges[Nom complet]=$C20)*(T_Conges[Date début]&lt;=AK$15)*(T_Conges[Date Fin]&gt;=AK$15)*(T_Conges[Statut]="Validé"),0)),Listes!$D$2:$D$7,0)),"")</f>
        <v/>
      </c>
      <c r="AL20" s="3" t="str" cm="1">
        <f t="array" ref="AL20">IFERROR(INDEX(Listes!$E$2:$E$7,MATCH(INDEX(T_Conges[Type d''absence],MATCH(1,(T_Conges[Nom complet]=$C20)*(T_Conges[Date début]&lt;=AL$15)*(T_Conges[Date Fin]&gt;=AL$15)*(T_Conges[Statut]="Validé"),0)),Listes!$D$2:$D$7,0)),"")</f>
        <v/>
      </c>
    </row>
    <row r="21" spans="3:38" x14ac:dyDescent="0.3">
      <c r="C21" s="3" t="str" cm="1">
        <f t="array" ref="C21">IFERROR(INDEX(T_Conges[Nom complet],MATCH(0,COUNTIF($C$15:C20,T_Conges[Nom complet]),0)),"")</f>
        <v/>
      </c>
      <c r="D21" s="3" t="str">
        <f>IFERROR(VLOOKUP(C21,T_Conges[[Nom complet]:[Département]],2,0),"")</f>
        <v/>
      </c>
      <c r="E21" s="3" t="str">
        <f>IFERROR(VLOOKUP(C21,T_Conges[[Nom complet]:[Poste]],3,0),"")</f>
        <v/>
      </c>
      <c r="F21" s="3" cm="1">
        <f t="array" ref="F21">SUMPRODUCT(--(H21:AL21&lt;&gt;""))</f>
        <v>0</v>
      </c>
      <c r="G21" s="15" cm="1">
        <f t="array" ref="G21">SUMPRODUCT(--(H21:AL21&lt;&gt;""))</f>
        <v>0</v>
      </c>
      <c r="H21" s="3" t="str" cm="1">
        <f t="array" ref="H21">IFERROR(INDEX(Listes!$E$2:$E$7,MATCH(INDEX(T_Conges[Type d''absence],MATCH(1,(T_Conges[Nom complet]=$C21)*(T_Conges[Date début]&lt;=H$15)*(T_Conges[Date Fin]&gt;=H$15)*(T_Conges[Statut]="Validé"),0)),Listes!$D$2:$D$7,0)),"")</f>
        <v/>
      </c>
      <c r="I21" s="3" t="str" cm="1">
        <f t="array" ref="I21">IFERROR(INDEX(Listes!$E$2:$E$7,MATCH(INDEX(T_Conges[Type d''absence],MATCH(1,(T_Conges[Nom complet]=$C21)*(T_Conges[Date début]&lt;=I$15)*(T_Conges[Date Fin]&gt;=I$15)*(T_Conges[Statut]="Validé"),0)),Listes!$D$2:$D$7,0)),"")</f>
        <v/>
      </c>
      <c r="J21" s="3" t="str" cm="1">
        <f t="array" ref="J21">IFERROR(INDEX(Listes!$E$2:$E$7,MATCH(INDEX(T_Conges[Type d''absence],MATCH(1,(T_Conges[Nom complet]=$C21)*(T_Conges[Date début]&lt;=J$15)*(T_Conges[Date Fin]&gt;=J$15)*(T_Conges[Statut]="Validé"),0)),Listes!$D$2:$D$7,0)),"")</f>
        <v/>
      </c>
      <c r="K21" s="3" t="str" cm="1">
        <f t="array" ref="K21">IFERROR(INDEX(Listes!$E$2:$E$7,MATCH(INDEX(T_Conges[Type d''absence],MATCH(1,(T_Conges[Nom complet]=$C21)*(T_Conges[Date début]&lt;=K$15)*(T_Conges[Date Fin]&gt;=K$15)*(T_Conges[Statut]="Validé"),0)),Listes!$D$2:$D$7,0)),"")</f>
        <v/>
      </c>
      <c r="L21" s="3" t="str" cm="1">
        <f t="array" ref="L21">IFERROR(INDEX(Listes!$E$2:$E$7,MATCH(INDEX(T_Conges[Type d''absence],MATCH(1,(T_Conges[Nom complet]=$C21)*(T_Conges[Date début]&lt;=L$15)*(T_Conges[Date Fin]&gt;=L$15)*(T_Conges[Statut]="Validé"),0)),Listes!$D$2:$D$7,0)),"")</f>
        <v/>
      </c>
      <c r="M21" s="3" t="str" cm="1">
        <f t="array" ref="M21">IFERROR(INDEX(Listes!$E$2:$E$7,MATCH(INDEX(T_Conges[Type d''absence],MATCH(1,(T_Conges[Nom complet]=$C21)*(T_Conges[Date début]&lt;=M$15)*(T_Conges[Date Fin]&gt;=M$15)*(T_Conges[Statut]="Validé"),0)),Listes!$D$2:$D$7,0)),"")</f>
        <v/>
      </c>
      <c r="N21" s="3" t="str" cm="1">
        <f t="array" ref="N21">IFERROR(INDEX(Listes!$E$2:$E$7,MATCH(INDEX(T_Conges[Type d''absence],MATCH(1,(T_Conges[Nom complet]=$C21)*(T_Conges[Date début]&lt;=N$15)*(T_Conges[Date Fin]&gt;=N$15)*(T_Conges[Statut]="Validé"),0)),Listes!$D$2:$D$7,0)),"")</f>
        <v/>
      </c>
      <c r="O21" s="3" t="str" cm="1">
        <f t="array" ref="O21">IFERROR(INDEX(Listes!$E$2:$E$7,MATCH(INDEX(T_Conges[Type d''absence],MATCH(1,(T_Conges[Nom complet]=$C21)*(T_Conges[Date début]&lt;=O$15)*(T_Conges[Date Fin]&gt;=O$15)*(T_Conges[Statut]="Validé"),0)),Listes!$D$2:$D$7,0)),"")</f>
        <v/>
      </c>
      <c r="P21" s="3" t="str" cm="1">
        <f t="array" ref="P21">IFERROR(INDEX(Listes!$E$2:$E$7,MATCH(INDEX(T_Conges[Type d''absence],MATCH(1,(T_Conges[Nom complet]=$C21)*(T_Conges[Date début]&lt;=P$15)*(T_Conges[Date Fin]&gt;=P$15)*(T_Conges[Statut]="Validé"),0)),Listes!$D$2:$D$7,0)),"")</f>
        <v/>
      </c>
      <c r="Q21" s="3" t="str" cm="1">
        <f t="array" ref="Q21">IFERROR(INDEX(Listes!$E$2:$E$7,MATCH(INDEX(T_Conges[Type d''absence],MATCH(1,(T_Conges[Nom complet]=$C21)*(T_Conges[Date début]&lt;=Q$15)*(T_Conges[Date Fin]&gt;=Q$15)*(T_Conges[Statut]="Validé"),0)),Listes!$D$2:$D$7,0)),"")</f>
        <v/>
      </c>
      <c r="R21" s="3" t="str" cm="1">
        <f t="array" ref="R21">IFERROR(INDEX(Listes!$E$2:$E$7,MATCH(INDEX(T_Conges[Type d''absence],MATCH(1,(T_Conges[Nom complet]=$C21)*(T_Conges[Date début]&lt;=R$15)*(T_Conges[Date Fin]&gt;=R$15)*(T_Conges[Statut]="Validé"),0)),Listes!$D$2:$D$7,0)),"")</f>
        <v/>
      </c>
      <c r="S21" s="3" t="str" cm="1">
        <f t="array" ref="S21">IFERROR(INDEX(Listes!$E$2:$E$7,MATCH(INDEX(T_Conges[Type d''absence],MATCH(1,(T_Conges[Nom complet]=$C21)*(T_Conges[Date début]&lt;=S$15)*(T_Conges[Date Fin]&gt;=S$15)*(T_Conges[Statut]="Validé"),0)),Listes!$D$2:$D$7,0)),"")</f>
        <v/>
      </c>
      <c r="T21" s="3" t="str" cm="1">
        <f t="array" ref="T21">IFERROR(INDEX(Listes!$E$2:$E$7,MATCH(INDEX(T_Conges[Type d''absence],MATCH(1,(T_Conges[Nom complet]=$C21)*(T_Conges[Date début]&lt;=T$15)*(T_Conges[Date Fin]&gt;=T$15)*(T_Conges[Statut]="Validé"),0)),Listes!$D$2:$D$7,0)),"")</f>
        <v/>
      </c>
      <c r="U21" s="3" t="str" cm="1">
        <f t="array" ref="U21">IFERROR(INDEX(Listes!$E$2:$E$7,MATCH(INDEX(T_Conges[Type d''absence],MATCH(1,(T_Conges[Nom complet]=$C21)*(T_Conges[Date début]&lt;=U$15)*(T_Conges[Date Fin]&gt;=U$15)*(T_Conges[Statut]="Validé"),0)),Listes!$D$2:$D$7,0)),"")</f>
        <v/>
      </c>
      <c r="V21" s="3" t="str" cm="1">
        <f t="array" ref="V21">IFERROR(INDEX(Listes!$E$2:$E$7,MATCH(INDEX(T_Conges[Type d''absence],MATCH(1,(T_Conges[Nom complet]=$C21)*(T_Conges[Date début]&lt;=V$15)*(T_Conges[Date Fin]&gt;=V$15)*(T_Conges[Statut]="Validé"),0)),Listes!$D$2:$D$7,0)),"")</f>
        <v/>
      </c>
      <c r="W21" s="3" t="str" cm="1">
        <f t="array" ref="W21">IFERROR(INDEX(Listes!$E$2:$E$7,MATCH(INDEX(T_Conges[Type d''absence],MATCH(1,(T_Conges[Nom complet]=$C21)*(T_Conges[Date début]&lt;=W$15)*(T_Conges[Date Fin]&gt;=W$15)*(T_Conges[Statut]="Validé"),0)),Listes!$D$2:$D$7,0)),"")</f>
        <v/>
      </c>
      <c r="X21" s="3" t="str" cm="1">
        <f t="array" ref="X21">IFERROR(INDEX(Listes!$E$2:$E$7,MATCH(INDEX(T_Conges[Type d''absence],MATCH(1,(T_Conges[Nom complet]=$C21)*(T_Conges[Date début]&lt;=X$15)*(T_Conges[Date Fin]&gt;=X$15)*(T_Conges[Statut]="Validé"),0)),Listes!$D$2:$D$7,0)),"")</f>
        <v/>
      </c>
      <c r="Y21" s="3" t="str" cm="1">
        <f t="array" ref="Y21">IFERROR(INDEX(Listes!$E$2:$E$7,MATCH(INDEX(T_Conges[Type d''absence],MATCH(1,(T_Conges[Nom complet]=$C21)*(T_Conges[Date début]&lt;=Y$15)*(T_Conges[Date Fin]&gt;=Y$15)*(T_Conges[Statut]="Validé"),0)),Listes!$D$2:$D$7,0)),"")</f>
        <v/>
      </c>
      <c r="Z21" s="3" t="str" cm="1">
        <f t="array" ref="Z21">IFERROR(INDEX(Listes!$E$2:$E$7,MATCH(INDEX(T_Conges[Type d''absence],MATCH(1,(T_Conges[Nom complet]=$C21)*(T_Conges[Date début]&lt;=Z$15)*(T_Conges[Date Fin]&gt;=Z$15)*(T_Conges[Statut]="Validé"),0)),Listes!$D$2:$D$7,0)),"")</f>
        <v/>
      </c>
      <c r="AA21" s="3" t="str" cm="1">
        <f t="array" ref="AA21">IFERROR(INDEX(Listes!$E$2:$E$7,MATCH(INDEX(T_Conges[Type d''absence],MATCH(1,(T_Conges[Nom complet]=$C21)*(T_Conges[Date début]&lt;=AA$15)*(T_Conges[Date Fin]&gt;=AA$15)*(T_Conges[Statut]="Validé"),0)),Listes!$D$2:$D$7,0)),"")</f>
        <v/>
      </c>
      <c r="AB21" s="3" t="str" cm="1">
        <f t="array" ref="AB21">IFERROR(INDEX(Listes!$E$2:$E$7,MATCH(INDEX(T_Conges[Type d''absence],MATCH(1,(T_Conges[Nom complet]=$C21)*(T_Conges[Date début]&lt;=AB$15)*(T_Conges[Date Fin]&gt;=AB$15)*(T_Conges[Statut]="Validé"),0)),Listes!$D$2:$D$7,0)),"")</f>
        <v/>
      </c>
      <c r="AC21" s="3" t="str" cm="1">
        <f t="array" ref="AC21">IFERROR(INDEX(Listes!$E$2:$E$7,MATCH(INDEX(T_Conges[Type d''absence],MATCH(1,(T_Conges[Nom complet]=$C21)*(T_Conges[Date début]&lt;=AC$15)*(T_Conges[Date Fin]&gt;=AC$15)*(T_Conges[Statut]="Validé"),0)),Listes!$D$2:$D$7,0)),"")</f>
        <v/>
      </c>
      <c r="AD21" s="3" t="str" cm="1">
        <f t="array" ref="AD21">IFERROR(INDEX(Listes!$E$2:$E$7,MATCH(INDEX(T_Conges[Type d''absence],MATCH(1,(T_Conges[Nom complet]=$C21)*(T_Conges[Date début]&lt;=AD$15)*(T_Conges[Date Fin]&gt;=AD$15)*(T_Conges[Statut]="Validé"),0)),Listes!$D$2:$D$7,0)),"")</f>
        <v/>
      </c>
      <c r="AE21" s="3" t="str" cm="1">
        <f t="array" ref="AE21">IFERROR(INDEX(Listes!$E$2:$E$7,MATCH(INDEX(T_Conges[Type d''absence],MATCH(1,(T_Conges[Nom complet]=$C21)*(T_Conges[Date début]&lt;=AE$15)*(T_Conges[Date Fin]&gt;=AE$15)*(T_Conges[Statut]="Validé"),0)),Listes!$D$2:$D$7,0)),"")</f>
        <v/>
      </c>
      <c r="AF21" s="3" t="str" cm="1">
        <f t="array" ref="AF21">IFERROR(INDEX(Listes!$E$2:$E$7,MATCH(INDEX(T_Conges[Type d''absence],MATCH(1,(T_Conges[Nom complet]=$C21)*(T_Conges[Date début]&lt;=AF$15)*(T_Conges[Date Fin]&gt;=AF$15)*(T_Conges[Statut]="Validé"),0)),Listes!$D$2:$D$7,0)),"")</f>
        <v/>
      </c>
      <c r="AG21" s="3" t="str" cm="1">
        <f t="array" ref="AG21">IFERROR(INDEX(Listes!$E$2:$E$7,MATCH(INDEX(T_Conges[Type d''absence],MATCH(1,(T_Conges[Nom complet]=$C21)*(T_Conges[Date début]&lt;=AG$15)*(T_Conges[Date Fin]&gt;=AG$15)*(T_Conges[Statut]="Validé"),0)),Listes!$D$2:$D$7,0)),"")</f>
        <v/>
      </c>
      <c r="AH21" s="3" t="str" cm="1">
        <f t="array" ref="AH21">IFERROR(INDEX(Listes!$E$2:$E$7,MATCH(INDEX(T_Conges[Type d''absence],MATCH(1,(T_Conges[Nom complet]=$C21)*(T_Conges[Date début]&lt;=AH$15)*(T_Conges[Date Fin]&gt;=AH$15)*(T_Conges[Statut]="Validé"),0)),Listes!$D$2:$D$7,0)),"")</f>
        <v/>
      </c>
      <c r="AI21" s="3" t="str" cm="1">
        <f t="array" ref="AI21">IFERROR(INDEX(Listes!$E$2:$E$7,MATCH(INDEX(T_Conges[Type d''absence],MATCH(1,(T_Conges[Nom complet]=$C21)*(T_Conges[Date début]&lt;=AI$15)*(T_Conges[Date Fin]&gt;=AI$15)*(T_Conges[Statut]="Validé"),0)),Listes!$D$2:$D$7,0)),"")</f>
        <v/>
      </c>
      <c r="AJ21" s="3" t="str" cm="1">
        <f t="array" ref="AJ21">IFERROR(INDEX(Listes!$E$2:$E$7,MATCH(INDEX(T_Conges[Type d''absence],MATCH(1,(T_Conges[Nom complet]=$C21)*(T_Conges[Date début]&lt;=AJ$15)*(T_Conges[Date Fin]&gt;=AJ$15)*(T_Conges[Statut]="Validé"),0)),Listes!$D$2:$D$7,0)),"")</f>
        <v/>
      </c>
      <c r="AK21" s="3" t="str" cm="1">
        <f t="array" ref="AK21">IFERROR(INDEX(Listes!$E$2:$E$7,MATCH(INDEX(T_Conges[Type d''absence],MATCH(1,(T_Conges[Nom complet]=$C21)*(T_Conges[Date début]&lt;=AK$15)*(T_Conges[Date Fin]&gt;=AK$15)*(T_Conges[Statut]="Validé"),0)),Listes!$D$2:$D$7,0)),"")</f>
        <v/>
      </c>
      <c r="AL21" s="3" t="str" cm="1">
        <f t="array" ref="AL21">IFERROR(INDEX(Listes!$E$2:$E$7,MATCH(INDEX(T_Conges[Type d''absence],MATCH(1,(T_Conges[Nom complet]=$C21)*(T_Conges[Date début]&lt;=AL$15)*(T_Conges[Date Fin]&gt;=AL$15)*(T_Conges[Statut]="Validé"),0)),Listes!$D$2:$D$7,0)),"")</f>
        <v/>
      </c>
    </row>
    <row r="22" spans="3:38" x14ac:dyDescent="0.3">
      <c r="C22" s="3" t="str" cm="1">
        <f t="array" ref="C22">IFERROR(INDEX(T_Conges[Nom complet],MATCH(0,COUNTIF($C$15:C21,T_Conges[Nom complet]),0)),"")</f>
        <v/>
      </c>
      <c r="D22" s="3" t="str">
        <f>IFERROR(VLOOKUP(C22,T_Conges[[Nom complet]:[Département]],2,0),"")</f>
        <v/>
      </c>
      <c r="E22" s="3" t="str">
        <f>IFERROR(VLOOKUP(C22,T_Conges[[Nom complet]:[Poste]],3,0),"")</f>
        <v/>
      </c>
      <c r="F22" s="3" cm="1">
        <f t="array" ref="F22">SUMPRODUCT(--(H22:AL22&lt;&gt;""))</f>
        <v>0</v>
      </c>
      <c r="G22" s="15" cm="1">
        <f t="array" ref="G22">SUMPRODUCT(--(H22:AL22&lt;&gt;""))</f>
        <v>0</v>
      </c>
      <c r="H22" s="3" t="str" cm="1">
        <f t="array" ref="H22">IFERROR(INDEX(Listes!$E$2:$E$7,MATCH(INDEX(T_Conges[Type d''absence],MATCH(1,(T_Conges[Nom complet]=$C22)*(T_Conges[Date début]&lt;=H$15)*(T_Conges[Date Fin]&gt;=H$15)*(T_Conges[Statut]="Validé"),0)),Listes!$D$2:$D$7,0)),"")</f>
        <v/>
      </c>
      <c r="I22" s="3" t="str" cm="1">
        <f t="array" ref="I22">IFERROR(INDEX(Listes!$E$2:$E$7,MATCH(INDEX(T_Conges[Type d''absence],MATCH(1,(T_Conges[Nom complet]=$C22)*(T_Conges[Date début]&lt;=I$15)*(T_Conges[Date Fin]&gt;=I$15)*(T_Conges[Statut]="Validé"),0)),Listes!$D$2:$D$7,0)),"")</f>
        <v/>
      </c>
      <c r="J22" s="3" t="str" cm="1">
        <f t="array" ref="J22">IFERROR(INDEX(Listes!$E$2:$E$7,MATCH(INDEX(T_Conges[Type d''absence],MATCH(1,(T_Conges[Nom complet]=$C22)*(T_Conges[Date début]&lt;=J$15)*(T_Conges[Date Fin]&gt;=J$15)*(T_Conges[Statut]="Validé"),0)),Listes!$D$2:$D$7,0)),"")</f>
        <v/>
      </c>
      <c r="K22" s="3" t="str" cm="1">
        <f t="array" ref="K22">IFERROR(INDEX(Listes!$E$2:$E$7,MATCH(INDEX(T_Conges[Type d''absence],MATCH(1,(T_Conges[Nom complet]=$C22)*(T_Conges[Date début]&lt;=K$15)*(T_Conges[Date Fin]&gt;=K$15)*(T_Conges[Statut]="Validé"),0)),Listes!$D$2:$D$7,0)),"")</f>
        <v/>
      </c>
      <c r="L22" s="3" t="str" cm="1">
        <f t="array" ref="L22">IFERROR(INDEX(Listes!$E$2:$E$7,MATCH(INDEX(T_Conges[Type d''absence],MATCH(1,(T_Conges[Nom complet]=$C22)*(T_Conges[Date début]&lt;=L$15)*(T_Conges[Date Fin]&gt;=L$15)*(T_Conges[Statut]="Validé"),0)),Listes!$D$2:$D$7,0)),"")</f>
        <v/>
      </c>
      <c r="M22" s="3" t="str" cm="1">
        <f t="array" ref="M22">IFERROR(INDEX(Listes!$E$2:$E$7,MATCH(INDEX(T_Conges[Type d''absence],MATCH(1,(T_Conges[Nom complet]=$C22)*(T_Conges[Date début]&lt;=M$15)*(T_Conges[Date Fin]&gt;=M$15)*(T_Conges[Statut]="Validé"),0)),Listes!$D$2:$D$7,0)),"")</f>
        <v/>
      </c>
      <c r="N22" s="3" t="str" cm="1">
        <f t="array" ref="N22">IFERROR(INDEX(Listes!$E$2:$E$7,MATCH(INDEX(T_Conges[Type d''absence],MATCH(1,(T_Conges[Nom complet]=$C22)*(T_Conges[Date début]&lt;=N$15)*(T_Conges[Date Fin]&gt;=N$15)*(T_Conges[Statut]="Validé"),0)),Listes!$D$2:$D$7,0)),"")</f>
        <v/>
      </c>
      <c r="O22" s="3" t="str" cm="1">
        <f t="array" ref="O22">IFERROR(INDEX(Listes!$E$2:$E$7,MATCH(INDEX(T_Conges[Type d''absence],MATCH(1,(T_Conges[Nom complet]=$C22)*(T_Conges[Date début]&lt;=O$15)*(T_Conges[Date Fin]&gt;=O$15)*(T_Conges[Statut]="Validé"),0)),Listes!$D$2:$D$7,0)),"")</f>
        <v/>
      </c>
      <c r="P22" s="3" t="str" cm="1">
        <f t="array" ref="P22">IFERROR(INDEX(Listes!$E$2:$E$7,MATCH(INDEX(T_Conges[Type d''absence],MATCH(1,(T_Conges[Nom complet]=$C22)*(T_Conges[Date début]&lt;=P$15)*(T_Conges[Date Fin]&gt;=P$15)*(T_Conges[Statut]="Validé"),0)),Listes!$D$2:$D$7,0)),"")</f>
        <v/>
      </c>
      <c r="Q22" s="3" t="str" cm="1">
        <f t="array" ref="Q22">IFERROR(INDEX(Listes!$E$2:$E$7,MATCH(INDEX(T_Conges[Type d''absence],MATCH(1,(T_Conges[Nom complet]=$C22)*(T_Conges[Date début]&lt;=Q$15)*(T_Conges[Date Fin]&gt;=Q$15)*(T_Conges[Statut]="Validé"),0)),Listes!$D$2:$D$7,0)),"")</f>
        <v/>
      </c>
      <c r="R22" s="3" t="str" cm="1">
        <f t="array" ref="R22">IFERROR(INDEX(Listes!$E$2:$E$7,MATCH(INDEX(T_Conges[Type d''absence],MATCH(1,(T_Conges[Nom complet]=$C22)*(T_Conges[Date début]&lt;=R$15)*(T_Conges[Date Fin]&gt;=R$15)*(T_Conges[Statut]="Validé"),0)),Listes!$D$2:$D$7,0)),"")</f>
        <v/>
      </c>
      <c r="S22" s="3" t="str" cm="1">
        <f t="array" ref="S22">IFERROR(INDEX(Listes!$E$2:$E$7,MATCH(INDEX(T_Conges[Type d''absence],MATCH(1,(T_Conges[Nom complet]=$C22)*(T_Conges[Date début]&lt;=S$15)*(T_Conges[Date Fin]&gt;=S$15)*(T_Conges[Statut]="Validé"),0)),Listes!$D$2:$D$7,0)),"")</f>
        <v/>
      </c>
      <c r="T22" s="3" t="str" cm="1">
        <f t="array" ref="T22">IFERROR(INDEX(Listes!$E$2:$E$7,MATCH(INDEX(T_Conges[Type d''absence],MATCH(1,(T_Conges[Nom complet]=$C22)*(T_Conges[Date début]&lt;=T$15)*(T_Conges[Date Fin]&gt;=T$15)*(T_Conges[Statut]="Validé"),0)),Listes!$D$2:$D$7,0)),"")</f>
        <v/>
      </c>
      <c r="U22" s="3" t="str" cm="1">
        <f t="array" ref="U22">IFERROR(INDEX(Listes!$E$2:$E$7,MATCH(INDEX(T_Conges[Type d''absence],MATCH(1,(T_Conges[Nom complet]=$C22)*(T_Conges[Date début]&lt;=U$15)*(T_Conges[Date Fin]&gt;=U$15)*(T_Conges[Statut]="Validé"),0)),Listes!$D$2:$D$7,0)),"")</f>
        <v/>
      </c>
      <c r="V22" s="3" t="str" cm="1">
        <f t="array" ref="V22">IFERROR(INDEX(Listes!$E$2:$E$7,MATCH(INDEX(T_Conges[Type d''absence],MATCH(1,(T_Conges[Nom complet]=$C22)*(T_Conges[Date début]&lt;=V$15)*(T_Conges[Date Fin]&gt;=V$15)*(T_Conges[Statut]="Validé"),0)),Listes!$D$2:$D$7,0)),"")</f>
        <v/>
      </c>
      <c r="W22" s="3" t="str" cm="1">
        <f t="array" ref="W22">IFERROR(INDEX(Listes!$E$2:$E$7,MATCH(INDEX(T_Conges[Type d''absence],MATCH(1,(T_Conges[Nom complet]=$C22)*(T_Conges[Date début]&lt;=W$15)*(T_Conges[Date Fin]&gt;=W$15)*(T_Conges[Statut]="Validé"),0)),Listes!$D$2:$D$7,0)),"")</f>
        <v/>
      </c>
      <c r="X22" s="3" t="str" cm="1">
        <f t="array" ref="X22">IFERROR(INDEX(Listes!$E$2:$E$7,MATCH(INDEX(T_Conges[Type d''absence],MATCH(1,(T_Conges[Nom complet]=$C22)*(T_Conges[Date début]&lt;=X$15)*(T_Conges[Date Fin]&gt;=X$15)*(T_Conges[Statut]="Validé"),0)),Listes!$D$2:$D$7,0)),"")</f>
        <v/>
      </c>
      <c r="Y22" s="3" t="str" cm="1">
        <f t="array" ref="Y22">IFERROR(INDEX(Listes!$E$2:$E$7,MATCH(INDEX(T_Conges[Type d''absence],MATCH(1,(T_Conges[Nom complet]=$C22)*(T_Conges[Date début]&lt;=Y$15)*(T_Conges[Date Fin]&gt;=Y$15)*(T_Conges[Statut]="Validé"),0)),Listes!$D$2:$D$7,0)),"")</f>
        <v/>
      </c>
      <c r="Z22" s="3" t="str" cm="1">
        <f t="array" ref="Z22">IFERROR(INDEX(Listes!$E$2:$E$7,MATCH(INDEX(T_Conges[Type d''absence],MATCH(1,(T_Conges[Nom complet]=$C22)*(T_Conges[Date début]&lt;=Z$15)*(T_Conges[Date Fin]&gt;=Z$15)*(T_Conges[Statut]="Validé"),0)),Listes!$D$2:$D$7,0)),"")</f>
        <v/>
      </c>
      <c r="AA22" s="3" t="str" cm="1">
        <f t="array" ref="AA22">IFERROR(INDEX(Listes!$E$2:$E$7,MATCH(INDEX(T_Conges[Type d''absence],MATCH(1,(T_Conges[Nom complet]=$C22)*(T_Conges[Date début]&lt;=AA$15)*(T_Conges[Date Fin]&gt;=AA$15)*(T_Conges[Statut]="Validé"),0)),Listes!$D$2:$D$7,0)),"")</f>
        <v/>
      </c>
      <c r="AB22" s="3" t="str" cm="1">
        <f t="array" ref="AB22">IFERROR(INDEX(Listes!$E$2:$E$7,MATCH(INDEX(T_Conges[Type d''absence],MATCH(1,(T_Conges[Nom complet]=$C22)*(T_Conges[Date début]&lt;=AB$15)*(T_Conges[Date Fin]&gt;=AB$15)*(T_Conges[Statut]="Validé"),0)),Listes!$D$2:$D$7,0)),"")</f>
        <v/>
      </c>
      <c r="AC22" s="3" t="str" cm="1">
        <f t="array" ref="AC22">IFERROR(INDEX(Listes!$E$2:$E$7,MATCH(INDEX(T_Conges[Type d''absence],MATCH(1,(T_Conges[Nom complet]=$C22)*(T_Conges[Date début]&lt;=AC$15)*(T_Conges[Date Fin]&gt;=AC$15)*(T_Conges[Statut]="Validé"),0)),Listes!$D$2:$D$7,0)),"")</f>
        <v/>
      </c>
      <c r="AD22" s="3" t="str" cm="1">
        <f t="array" ref="AD22">IFERROR(INDEX(Listes!$E$2:$E$7,MATCH(INDEX(T_Conges[Type d''absence],MATCH(1,(T_Conges[Nom complet]=$C22)*(T_Conges[Date début]&lt;=AD$15)*(T_Conges[Date Fin]&gt;=AD$15)*(T_Conges[Statut]="Validé"),0)),Listes!$D$2:$D$7,0)),"")</f>
        <v/>
      </c>
      <c r="AE22" s="3" t="str" cm="1">
        <f t="array" ref="AE22">IFERROR(INDEX(Listes!$E$2:$E$7,MATCH(INDEX(T_Conges[Type d''absence],MATCH(1,(T_Conges[Nom complet]=$C22)*(T_Conges[Date début]&lt;=AE$15)*(T_Conges[Date Fin]&gt;=AE$15)*(T_Conges[Statut]="Validé"),0)),Listes!$D$2:$D$7,0)),"")</f>
        <v/>
      </c>
      <c r="AF22" s="3" t="str" cm="1">
        <f t="array" ref="AF22">IFERROR(INDEX(Listes!$E$2:$E$7,MATCH(INDEX(T_Conges[Type d''absence],MATCH(1,(T_Conges[Nom complet]=$C22)*(T_Conges[Date début]&lt;=AF$15)*(T_Conges[Date Fin]&gt;=AF$15)*(T_Conges[Statut]="Validé"),0)),Listes!$D$2:$D$7,0)),"")</f>
        <v/>
      </c>
      <c r="AG22" s="3" t="str" cm="1">
        <f t="array" ref="AG22">IFERROR(INDEX(Listes!$E$2:$E$7,MATCH(INDEX(T_Conges[Type d''absence],MATCH(1,(T_Conges[Nom complet]=$C22)*(T_Conges[Date début]&lt;=AG$15)*(T_Conges[Date Fin]&gt;=AG$15)*(T_Conges[Statut]="Validé"),0)),Listes!$D$2:$D$7,0)),"")</f>
        <v/>
      </c>
      <c r="AH22" s="3" t="str" cm="1">
        <f t="array" ref="AH22">IFERROR(INDEX(Listes!$E$2:$E$7,MATCH(INDEX(T_Conges[Type d''absence],MATCH(1,(T_Conges[Nom complet]=$C22)*(T_Conges[Date début]&lt;=AH$15)*(T_Conges[Date Fin]&gt;=AH$15)*(T_Conges[Statut]="Validé"),0)),Listes!$D$2:$D$7,0)),"")</f>
        <v/>
      </c>
      <c r="AI22" s="3" t="str" cm="1">
        <f t="array" ref="AI22">IFERROR(INDEX(Listes!$E$2:$E$7,MATCH(INDEX(T_Conges[Type d''absence],MATCH(1,(T_Conges[Nom complet]=$C22)*(T_Conges[Date début]&lt;=AI$15)*(T_Conges[Date Fin]&gt;=AI$15)*(T_Conges[Statut]="Validé"),0)),Listes!$D$2:$D$7,0)),"")</f>
        <v/>
      </c>
      <c r="AJ22" s="3" t="str" cm="1">
        <f t="array" ref="AJ22">IFERROR(INDEX(Listes!$E$2:$E$7,MATCH(INDEX(T_Conges[Type d''absence],MATCH(1,(T_Conges[Nom complet]=$C22)*(T_Conges[Date début]&lt;=AJ$15)*(T_Conges[Date Fin]&gt;=AJ$15)*(T_Conges[Statut]="Validé"),0)),Listes!$D$2:$D$7,0)),"")</f>
        <v/>
      </c>
      <c r="AK22" s="3" t="str" cm="1">
        <f t="array" ref="AK22">IFERROR(INDEX(Listes!$E$2:$E$7,MATCH(INDEX(T_Conges[Type d''absence],MATCH(1,(T_Conges[Nom complet]=$C22)*(T_Conges[Date début]&lt;=AK$15)*(T_Conges[Date Fin]&gt;=AK$15)*(T_Conges[Statut]="Validé"),0)),Listes!$D$2:$D$7,0)),"")</f>
        <v/>
      </c>
      <c r="AL22" s="3" t="str" cm="1">
        <f t="array" ref="AL22">IFERROR(INDEX(Listes!$E$2:$E$7,MATCH(INDEX(T_Conges[Type d''absence],MATCH(1,(T_Conges[Nom complet]=$C22)*(T_Conges[Date début]&lt;=AL$15)*(T_Conges[Date Fin]&gt;=AL$15)*(T_Conges[Statut]="Validé"),0)),Listes!$D$2:$D$7,0)),"")</f>
        <v/>
      </c>
    </row>
    <row r="23" spans="3:38" x14ac:dyDescent="0.3">
      <c r="C23" s="3" t="str" cm="1">
        <f t="array" ref="C23">IFERROR(INDEX(T_Conges[Nom complet],MATCH(0,COUNTIF($C$15:C22,T_Conges[Nom complet]),0)),"")</f>
        <v/>
      </c>
      <c r="D23" s="3" t="str">
        <f>IFERROR(VLOOKUP(C23,T_Conges[[Nom complet]:[Département]],2,0),"")</f>
        <v/>
      </c>
      <c r="E23" s="3" t="str">
        <f>IFERROR(VLOOKUP(C23,T_Conges[[Nom complet]:[Poste]],3,0),"")</f>
        <v/>
      </c>
      <c r="F23" s="3" cm="1">
        <f t="array" ref="F23">SUMPRODUCT(--(H23:AL23&lt;&gt;""))</f>
        <v>0</v>
      </c>
      <c r="G23" s="15" cm="1">
        <f t="array" ref="G23">SUMPRODUCT(--(H23:AL23&lt;&gt;""))</f>
        <v>0</v>
      </c>
      <c r="H23" s="3" t="str" cm="1">
        <f t="array" ref="H23">IFERROR(INDEX(Listes!$E$2:$E$7,MATCH(INDEX(T_Conges[Type d''absence],MATCH(1,(T_Conges[Nom complet]=$C23)*(T_Conges[Date début]&lt;=H$15)*(T_Conges[Date Fin]&gt;=H$15)*(T_Conges[Statut]="Validé"),0)),Listes!$D$2:$D$7,0)),"")</f>
        <v/>
      </c>
      <c r="I23" s="3" t="str" cm="1">
        <f t="array" ref="I23">IFERROR(INDEX(Listes!$E$2:$E$7,MATCH(INDEX(T_Conges[Type d''absence],MATCH(1,(T_Conges[Nom complet]=$C23)*(T_Conges[Date début]&lt;=I$15)*(T_Conges[Date Fin]&gt;=I$15)*(T_Conges[Statut]="Validé"),0)),Listes!$D$2:$D$7,0)),"")</f>
        <v/>
      </c>
      <c r="J23" s="3" t="str" cm="1">
        <f t="array" ref="J23">IFERROR(INDEX(Listes!$E$2:$E$7,MATCH(INDEX(T_Conges[Type d''absence],MATCH(1,(T_Conges[Nom complet]=$C23)*(T_Conges[Date début]&lt;=J$15)*(T_Conges[Date Fin]&gt;=J$15)*(T_Conges[Statut]="Validé"),0)),Listes!$D$2:$D$7,0)),"")</f>
        <v/>
      </c>
      <c r="K23" s="3" t="str" cm="1">
        <f t="array" ref="K23">IFERROR(INDEX(Listes!$E$2:$E$7,MATCH(INDEX(T_Conges[Type d''absence],MATCH(1,(T_Conges[Nom complet]=$C23)*(T_Conges[Date début]&lt;=K$15)*(T_Conges[Date Fin]&gt;=K$15)*(T_Conges[Statut]="Validé"),0)),Listes!$D$2:$D$7,0)),"")</f>
        <v/>
      </c>
      <c r="L23" s="3" t="str" cm="1">
        <f t="array" ref="L23">IFERROR(INDEX(Listes!$E$2:$E$7,MATCH(INDEX(T_Conges[Type d''absence],MATCH(1,(T_Conges[Nom complet]=$C23)*(T_Conges[Date début]&lt;=L$15)*(T_Conges[Date Fin]&gt;=L$15)*(T_Conges[Statut]="Validé"),0)),Listes!$D$2:$D$7,0)),"")</f>
        <v/>
      </c>
      <c r="M23" s="3" t="str" cm="1">
        <f t="array" ref="M23">IFERROR(INDEX(Listes!$E$2:$E$7,MATCH(INDEX(T_Conges[Type d''absence],MATCH(1,(T_Conges[Nom complet]=$C23)*(T_Conges[Date début]&lt;=M$15)*(T_Conges[Date Fin]&gt;=M$15)*(T_Conges[Statut]="Validé"),0)),Listes!$D$2:$D$7,0)),"")</f>
        <v/>
      </c>
      <c r="N23" s="3" t="str" cm="1">
        <f t="array" ref="N23">IFERROR(INDEX(Listes!$E$2:$E$7,MATCH(INDEX(T_Conges[Type d''absence],MATCH(1,(T_Conges[Nom complet]=$C23)*(T_Conges[Date début]&lt;=N$15)*(T_Conges[Date Fin]&gt;=N$15)*(T_Conges[Statut]="Validé"),0)),Listes!$D$2:$D$7,0)),"")</f>
        <v/>
      </c>
      <c r="O23" s="3" t="str" cm="1">
        <f t="array" ref="O23">IFERROR(INDEX(Listes!$E$2:$E$7,MATCH(INDEX(T_Conges[Type d''absence],MATCH(1,(T_Conges[Nom complet]=$C23)*(T_Conges[Date début]&lt;=O$15)*(T_Conges[Date Fin]&gt;=O$15)*(T_Conges[Statut]="Validé"),0)),Listes!$D$2:$D$7,0)),"")</f>
        <v/>
      </c>
      <c r="P23" s="3" t="str" cm="1">
        <f t="array" ref="P23">IFERROR(INDEX(Listes!$E$2:$E$7,MATCH(INDEX(T_Conges[Type d''absence],MATCH(1,(T_Conges[Nom complet]=$C23)*(T_Conges[Date début]&lt;=P$15)*(T_Conges[Date Fin]&gt;=P$15)*(T_Conges[Statut]="Validé"),0)),Listes!$D$2:$D$7,0)),"")</f>
        <v/>
      </c>
      <c r="Q23" s="3" t="str" cm="1">
        <f t="array" ref="Q23">IFERROR(INDEX(Listes!$E$2:$E$7,MATCH(INDEX(T_Conges[Type d''absence],MATCH(1,(T_Conges[Nom complet]=$C23)*(T_Conges[Date début]&lt;=Q$15)*(T_Conges[Date Fin]&gt;=Q$15)*(T_Conges[Statut]="Validé"),0)),Listes!$D$2:$D$7,0)),"")</f>
        <v/>
      </c>
      <c r="R23" s="3" t="str" cm="1">
        <f t="array" ref="R23">IFERROR(INDEX(Listes!$E$2:$E$7,MATCH(INDEX(T_Conges[Type d''absence],MATCH(1,(T_Conges[Nom complet]=$C23)*(T_Conges[Date début]&lt;=R$15)*(T_Conges[Date Fin]&gt;=R$15)*(T_Conges[Statut]="Validé"),0)),Listes!$D$2:$D$7,0)),"")</f>
        <v/>
      </c>
      <c r="S23" s="3" t="str" cm="1">
        <f t="array" ref="S23">IFERROR(INDEX(Listes!$E$2:$E$7,MATCH(INDEX(T_Conges[Type d''absence],MATCH(1,(T_Conges[Nom complet]=$C23)*(T_Conges[Date début]&lt;=S$15)*(T_Conges[Date Fin]&gt;=S$15)*(T_Conges[Statut]="Validé"),0)),Listes!$D$2:$D$7,0)),"")</f>
        <v/>
      </c>
      <c r="T23" s="3" t="str" cm="1">
        <f t="array" ref="T23">IFERROR(INDEX(Listes!$E$2:$E$7,MATCH(INDEX(T_Conges[Type d''absence],MATCH(1,(T_Conges[Nom complet]=$C23)*(T_Conges[Date début]&lt;=T$15)*(T_Conges[Date Fin]&gt;=T$15)*(T_Conges[Statut]="Validé"),0)),Listes!$D$2:$D$7,0)),"")</f>
        <v/>
      </c>
      <c r="U23" s="3" t="str" cm="1">
        <f t="array" ref="U23">IFERROR(INDEX(Listes!$E$2:$E$7,MATCH(INDEX(T_Conges[Type d''absence],MATCH(1,(T_Conges[Nom complet]=$C23)*(T_Conges[Date début]&lt;=U$15)*(T_Conges[Date Fin]&gt;=U$15)*(T_Conges[Statut]="Validé"),0)),Listes!$D$2:$D$7,0)),"")</f>
        <v/>
      </c>
      <c r="V23" s="3" t="str" cm="1">
        <f t="array" ref="V23">IFERROR(INDEX(Listes!$E$2:$E$7,MATCH(INDEX(T_Conges[Type d''absence],MATCH(1,(T_Conges[Nom complet]=$C23)*(T_Conges[Date début]&lt;=V$15)*(T_Conges[Date Fin]&gt;=V$15)*(T_Conges[Statut]="Validé"),0)),Listes!$D$2:$D$7,0)),"")</f>
        <v/>
      </c>
      <c r="W23" s="3" t="str" cm="1">
        <f t="array" ref="W23">IFERROR(INDEX(Listes!$E$2:$E$7,MATCH(INDEX(T_Conges[Type d''absence],MATCH(1,(T_Conges[Nom complet]=$C23)*(T_Conges[Date début]&lt;=W$15)*(T_Conges[Date Fin]&gt;=W$15)*(T_Conges[Statut]="Validé"),0)),Listes!$D$2:$D$7,0)),"")</f>
        <v/>
      </c>
      <c r="X23" s="3" t="str" cm="1">
        <f t="array" ref="X23">IFERROR(INDEX(Listes!$E$2:$E$7,MATCH(INDEX(T_Conges[Type d''absence],MATCH(1,(T_Conges[Nom complet]=$C23)*(T_Conges[Date début]&lt;=X$15)*(T_Conges[Date Fin]&gt;=X$15)*(T_Conges[Statut]="Validé"),0)),Listes!$D$2:$D$7,0)),"")</f>
        <v/>
      </c>
      <c r="Y23" s="3" t="str" cm="1">
        <f t="array" ref="Y23">IFERROR(INDEX(Listes!$E$2:$E$7,MATCH(INDEX(T_Conges[Type d''absence],MATCH(1,(T_Conges[Nom complet]=$C23)*(T_Conges[Date début]&lt;=Y$15)*(T_Conges[Date Fin]&gt;=Y$15)*(T_Conges[Statut]="Validé"),0)),Listes!$D$2:$D$7,0)),"")</f>
        <v/>
      </c>
      <c r="Z23" s="3" t="str" cm="1">
        <f t="array" ref="Z23">IFERROR(INDEX(Listes!$E$2:$E$7,MATCH(INDEX(T_Conges[Type d''absence],MATCH(1,(T_Conges[Nom complet]=$C23)*(T_Conges[Date début]&lt;=Z$15)*(T_Conges[Date Fin]&gt;=Z$15)*(T_Conges[Statut]="Validé"),0)),Listes!$D$2:$D$7,0)),"")</f>
        <v/>
      </c>
      <c r="AA23" s="3" t="str" cm="1">
        <f t="array" ref="AA23">IFERROR(INDEX(Listes!$E$2:$E$7,MATCH(INDEX(T_Conges[Type d''absence],MATCH(1,(T_Conges[Nom complet]=$C23)*(T_Conges[Date début]&lt;=AA$15)*(T_Conges[Date Fin]&gt;=AA$15)*(T_Conges[Statut]="Validé"),0)),Listes!$D$2:$D$7,0)),"")</f>
        <v/>
      </c>
      <c r="AB23" s="3" t="str" cm="1">
        <f t="array" ref="AB23">IFERROR(INDEX(Listes!$E$2:$E$7,MATCH(INDEX(T_Conges[Type d''absence],MATCH(1,(T_Conges[Nom complet]=$C23)*(T_Conges[Date début]&lt;=AB$15)*(T_Conges[Date Fin]&gt;=AB$15)*(T_Conges[Statut]="Validé"),0)),Listes!$D$2:$D$7,0)),"")</f>
        <v/>
      </c>
      <c r="AC23" s="3" t="str" cm="1">
        <f t="array" ref="AC23">IFERROR(INDEX(Listes!$E$2:$E$7,MATCH(INDEX(T_Conges[Type d''absence],MATCH(1,(T_Conges[Nom complet]=$C23)*(T_Conges[Date début]&lt;=AC$15)*(T_Conges[Date Fin]&gt;=AC$15)*(T_Conges[Statut]="Validé"),0)),Listes!$D$2:$D$7,0)),"")</f>
        <v/>
      </c>
      <c r="AD23" s="3" t="str" cm="1">
        <f t="array" ref="AD23">IFERROR(INDEX(Listes!$E$2:$E$7,MATCH(INDEX(T_Conges[Type d''absence],MATCH(1,(T_Conges[Nom complet]=$C23)*(T_Conges[Date début]&lt;=AD$15)*(T_Conges[Date Fin]&gt;=AD$15)*(T_Conges[Statut]="Validé"),0)),Listes!$D$2:$D$7,0)),"")</f>
        <v/>
      </c>
      <c r="AE23" s="3" t="str" cm="1">
        <f t="array" ref="AE23">IFERROR(INDEX(Listes!$E$2:$E$7,MATCH(INDEX(T_Conges[Type d''absence],MATCH(1,(T_Conges[Nom complet]=$C23)*(T_Conges[Date début]&lt;=AE$15)*(T_Conges[Date Fin]&gt;=AE$15)*(T_Conges[Statut]="Validé"),0)),Listes!$D$2:$D$7,0)),"")</f>
        <v/>
      </c>
      <c r="AF23" s="3" t="str" cm="1">
        <f t="array" ref="AF23">IFERROR(INDEX(Listes!$E$2:$E$7,MATCH(INDEX(T_Conges[Type d''absence],MATCH(1,(T_Conges[Nom complet]=$C23)*(T_Conges[Date début]&lt;=AF$15)*(T_Conges[Date Fin]&gt;=AF$15)*(T_Conges[Statut]="Validé"),0)),Listes!$D$2:$D$7,0)),"")</f>
        <v/>
      </c>
      <c r="AG23" s="3" t="str" cm="1">
        <f t="array" ref="AG23">IFERROR(INDEX(Listes!$E$2:$E$7,MATCH(INDEX(T_Conges[Type d''absence],MATCH(1,(T_Conges[Nom complet]=$C23)*(T_Conges[Date début]&lt;=AG$15)*(T_Conges[Date Fin]&gt;=AG$15)*(T_Conges[Statut]="Validé"),0)),Listes!$D$2:$D$7,0)),"")</f>
        <v/>
      </c>
      <c r="AH23" s="3" t="str" cm="1">
        <f t="array" ref="AH23">IFERROR(INDEX(Listes!$E$2:$E$7,MATCH(INDEX(T_Conges[Type d''absence],MATCH(1,(T_Conges[Nom complet]=$C23)*(T_Conges[Date début]&lt;=AH$15)*(T_Conges[Date Fin]&gt;=AH$15)*(T_Conges[Statut]="Validé"),0)),Listes!$D$2:$D$7,0)),"")</f>
        <v/>
      </c>
      <c r="AI23" s="3" t="str" cm="1">
        <f t="array" ref="AI23">IFERROR(INDEX(Listes!$E$2:$E$7,MATCH(INDEX(T_Conges[Type d''absence],MATCH(1,(T_Conges[Nom complet]=$C23)*(T_Conges[Date début]&lt;=AI$15)*(T_Conges[Date Fin]&gt;=AI$15)*(T_Conges[Statut]="Validé"),0)),Listes!$D$2:$D$7,0)),"")</f>
        <v/>
      </c>
      <c r="AJ23" s="3" t="str" cm="1">
        <f t="array" ref="AJ23">IFERROR(INDEX(Listes!$E$2:$E$7,MATCH(INDEX(T_Conges[Type d''absence],MATCH(1,(T_Conges[Nom complet]=$C23)*(T_Conges[Date début]&lt;=AJ$15)*(T_Conges[Date Fin]&gt;=AJ$15)*(T_Conges[Statut]="Validé"),0)),Listes!$D$2:$D$7,0)),"")</f>
        <v/>
      </c>
      <c r="AK23" s="3" t="str" cm="1">
        <f t="array" ref="AK23">IFERROR(INDEX(Listes!$E$2:$E$7,MATCH(INDEX(T_Conges[Type d''absence],MATCH(1,(T_Conges[Nom complet]=$C23)*(T_Conges[Date début]&lt;=AK$15)*(T_Conges[Date Fin]&gt;=AK$15)*(T_Conges[Statut]="Validé"),0)),Listes!$D$2:$D$7,0)),"")</f>
        <v/>
      </c>
      <c r="AL23" s="3" t="str" cm="1">
        <f t="array" ref="AL23">IFERROR(INDEX(Listes!$E$2:$E$7,MATCH(INDEX(T_Conges[Type d''absence],MATCH(1,(T_Conges[Nom complet]=$C23)*(T_Conges[Date début]&lt;=AL$15)*(T_Conges[Date Fin]&gt;=AL$15)*(T_Conges[Statut]="Validé"),0)),Listes!$D$2:$D$7,0)),"")</f>
        <v/>
      </c>
    </row>
    <row r="24" spans="3:38" x14ac:dyDescent="0.3">
      <c r="C24" s="3" t="str" cm="1">
        <f t="array" ref="C24">IFERROR(INDEX(T_Conges[Nom complet],MATCH(0,COUNTIF($C$15:C23,T_Conges[Nom complet]),0)),"")</f>
        <v/>
      </c>
      <c r="D24" s="3" t="str">
        <f>IFERROR(VLOOKUP(C24,T_Conges[[Nom complet]:[Département]],2,0),"")</f>
        <v/>
      </c>
      <c r="E24" s="3" t="str">
        <f>IFERROR(VLOOKUP(C24,T_Conges[[Nom complet]:[Poste]],3,0),"")</f>
        <v/>
      </c>
      <c r="F24" s="3" cm="1">
        <f t="array" ref="F24">SUMPRODUCT(--(H24:AL24&lt;&gt;""))</f>
        <v>0</v>
      </c>
      <c r="G24" s="15" cm="1">
        <f t="array" ref="G24">SUMPRODUCT(--(H24:AL24&lt;&gt;""))</f>
        <v>0</v>
      </c>
      <c r="H24" s="3" t="str" cm="1">
        <f t="array" ref="H24">IFERROR(INDEX(Listes!$E$2:$E$7,MATCH(INDEX(T_Conges[Type d''absence],MATCH(1,(T_Conges[Nom complet]=$C24)*(T_Conges[Date début]&lt;=H$15)*(T_Conges[Date Fin]&gt;=H$15)*(T_Conges[Statut]="Validé"),0)),Listes!$D$2:$D$7,0)),"")</f>
        <v/>
      </c>
      <c r="I24" s="3" t="str" cm="1">
        <f t="array" ref="I24">IFERROR(INDEX(Listes!$E$2:$E$7,MATCH(INDEX(T_Conges[Type d''absence],MATCH(1,(T_Conges[Nom complet]=$C24)*(T_Conges[Date début]&lt;=I$15)*(T_Conges[Date Fin]&gt;=I$15)*(T_Conges[Statut]="Validé"),0)),Listes!$D$2:$D$7,0)),"")</f>
        <v/>
      </c>
      <c r="J24" s="3" t="str" cm="1">
        <f t="array" ref="J24">IFERROR(INDEX(Listes!$E$2:$E$7,MATCH(INDEX(T_Conges[Type d''absence],MATCH(1,(T_Conges[Nom complet]=$C24)*(T_Conges[Date début]&lt;=J$15)*(T_Conges[Date Fin]&gt;=J$15)*(T_Conges[Statut]="Validé"),0)),Listes!$D$2:$D$7,0)),"")</f>
        <v/>
      </c>
      <c r="K24" s="3" t="str" cm="1">
        <f t="array" ref="K24">IFERROR(INDEX(Listes!$E$2:$E$7,MATCH(INDEX(T_Conges[Type d''absence],MATCH(1,(T_Conges[Nom complet]=$C24)*(T_Conges[Date début]&lt;=K$15)*(T_Conges[Date Fin]&gt;=K$15)*(T_Conges[Statut]="Validé"),0)),Listes!$D$2:$D$7,0)),"")</f>
        <v/>
      </c>
      <c r="L24" s="3" t="str" cm="1">
        <f t="array" ref="L24">IFERROR(INDEX(Listes!$E$2:$E$7,MATCH(INDEX(T_Conges[Type d''absence],MATCH(1,(T_Conges[Nom complet]=$C24)*(T_Conges[Date début]&lt;=L$15)*(T_Conges[Date Fin]&gt;=L$15)*(T_Conges[Statut]="Validé"),0)),Listes!$D$2:$D$7,0)),"")</f>
        <v/>
      </c>
      <c r="M24" s="3" t="str" cm="1">
        <f t="array" ref="M24">IFERROR(INDEX(Listes!$E$2:$E$7,MATCH(INDEX(T_Conges[Type d''absence],MATCH(1,(T_Conges[Nom complet]=$C24)*(T_Conges[Date début]&lt;=M$15)*(T_Conges[Date Fin]&gt;=M$15)*(T_Conges[Statut]="Validé"),0)),Listes!$D$2:$D$7,0)),"")</f>
        <v/>
      </c>
      <c r="N24" s="3" t="str" cm="1">
        <f t="array" ref="N24">IFERROR(INDEX(Listes!$E$2:$E$7,MATCH(INDEX(T_Conges[Type d''absence],MATCH(1,(T_Conges[Nom complet]=$C24)*(T_Conges[Date début]&lt;=N$15)*(T_Conges[Date Fin]&gt;=N$15)*(T_Conges[Statut]="Validé"),0)),Listes!$D$2:$D$7,0)),"")</f>
        <v/>
      </c>
      <c r="O24" s="3" t="str" cm="1">
        <f t="array" ref="O24">IFERROR(INDEX(Listes!$E$2:$E$7,MATCH(INDEX(T_Conges[Type d''absence],MATCH(1,(T_Conges[Nom complet]=$C24)*(T_Conges[Date début]&lt;=O$15)*(T_Conges[Date Fin]&gt;=O$15)*(T_Conges[Statut]="Validé"),0)),Listes!$D$2:$D$7,0)),"")</f>
        <v/>
      </c>
      <c r="P24" s="3" t="str" cm="1">
        <f t="array" ref="P24">IFERROR(INDEX(Listes!$E$2:$E$7,MATCH(INDEX(T_Conges[Type d''absence],MATCH(1,(T_Conges[Nom complet]=$C24)*(T_Conges[Date début]&lt;=P$15)*(T_Conges[Date Fin]&gt;=P$15)*(T_Conges[Statut]="Validé"),0)),Listes!$D$2:$D$7,0)),"")</f>
        <v/>
      </c>
      <c r="Q24" s="3" t="str" cm="1">
        <f t="array" ref="Q24">IFERROR(INDEX(Listes!$E$2:$E$7,MATCH(INDEX(T_Conges[Type d''absence],MATCH(1,(T_Conges[Nom complet]=$C24)*(T_Conges[Date début]&lt;=Q$15)*(T_Conges[Date Fin]&gt;=Q$15)*(T_Conges[Statut]="Validé"),0)),Listes!$D$2:$D$7,0)),"")</f>
        <v/>
      </c>
      <c r="R24" s="3" t="str" cm="1">
        <f t="array" ref="R24">IFERROR(INDEX(Listes!$E$2:$E$7,MATCH(INDEX(T_Conges[Type d''absence],MATCH(1,(T_Conges[Nom complet]=$C24)*(T_Conges[Date début]&lt;=R$15)*(T_Conges[Date Fin]&gt;=R$15)*(T_Conges[Statut]="Validé"),0)),Listes!$D$2:$D$7,0)),"")</f>
        <v/>
      </c>
      <c r="S24" s="3" t="str" cm="1">
        <f t="array" ref="S24">IFERROR(INDEX(Listes!$E$2:$E$7,MATCH(INDEX(T_Conges[Type d''absence],MATCH(1,(T_Conges[Nom complet]=$C24)*(T_Conges[Date début]&lt;=S$15)*(T_Conges[Date Fin]&gt;=S$15)*(T_Conges[Statut]="Validé"),0)),Listes!$D$2:$D$7,0)),"")</f>
        <v/>
      </c>
      <c r="T24" s="3" t="str" cm="1">
        <f t="array" ref="T24">IFERROR(INDEX(Listes!$E$2:$E$7,MATCH(INDEX(T_Conges[Type d''absence],MATCH(1,(T_Conges[Nom complet]=$C24)*(T_Conges[Date début]&lt;=T$15)*(T_Conges[Date Fin]&gt;=T$15)*(T_Conges[Statut]="Validé"),0)),Listes!$D$2:$D$7,0)),"")</f>
        <v/>
      </c>
      <c r="U24" s="3" t="str" cm="1">
        <f t="array" ref="U24">IFERROR(INDEX(Listes!$E$2:$E$7,MATCH(INDEX(T_Conges[Type d''absence],MATCH(1,(T_Conges[Nom complet]=$C24)*(T_Conges[Date début]&lt;=U$15)*(T_Conges[Date Fin]&gt;=U$15)*(T_Conges[Statut]="Validé"),0)),Listes!$D$2:$D$7,0)),"")</f>
        <v/>
      </c>
      <c r="V24" s="3" t="str" cm="1">
        <f t="array" ref="V24">IFERROR(INDEX(Listes!$E$2:$E$7,MATCH(INDEX(T_Conges[Type d''absence],MATCH(1,(T_Conges[Nom complet]=$C24)*(T_Conges[Date début]&lt;=V$15)*(T_Conges[Date Fin]&gt;=V$15)*(T_Conges[Statut]="Validé"),0)),Listes!$D$2:$D$7,0)),"")</f>
        <v/>
      </c>
      <c r="W24" s="3" t="str" cm="1">
        <f t="array" ref="W24">IFERROR(INDEX(Listes!$E$2:$E$7,MATCH(INDEX(T_Conges[Type d''absence],MATCH(1,(T_Conges[Nom complet]=$C24)*(T_Conges[Date début]&lt;=W$15)*(T_Conges[Date Fin]&gt;=W$15)*(T_Conges[Statut]="Validé"),0)),Listes!$D$2:$D$7,0)),"")</f>
        <v/>
      </c>
      <c r="X24" s="3" t="str" cm="1">
        <f t="array" ref="X24">IFERROR(INDEX(Listes!$E$2:$E$7,MATCH(INDEX(T_Conges[Type d''absence],MATCH(1,(T_Conges[Nom complet]=$C24)*(T_Conges[Date début]&lt;=X$15)*(T_Conges[Date Fin]&gt;=X$15)*(T_Conges[Statut]="Validé"),0)),Listes!$D$2:$D$7,0)),"")</f>
        <v/>
      </c>
      <c r="Y24" s="3" t="str" cm="1">
        <f t="array" ref="Y24">IFERROR(INDEX(Listes!$E$2:$E$7,MATCH(INDEX(T_Conges[Type d''absence],MATCH(1,(T_Conges[Nom complet]=$C24)*(T_Conges[Date début]&lt;=Y$15)*(T_Conges[Date Fin]&gt;=Y$15)*(T_Conges[Statut]="Validé"),0)),Listes!$D$2:$D$7,0)),"")</f>
        <v/>
      </c>
      <c r="Z24" s="3" t="str" cm="1">
        <f t="array" ref="Z24">IFERROR(INDEX(Listes!$E$2:$E$7,MATCH(INDEX(T_Conges[Type d''absence],MATCH(1,(T_Conges[Nom complet]=$C24)*(T_Conges[Date début]&lt;=Z$15)*(T_Conges[Date Fin]&gt;=Z$15)*(T_Conges[Statut]="Validé"),0)),Listes!$D$2:$D$7,0)),"")</f>
        <v/>
      </c>
      <c r="AA24" s="3" t="str" cm="1">
        <f t="array" ref="AA24">IFERROR(INDEX(Listes!$E$2:$E$7,MATCH(INDEX(T_Conges[Type d''absence],MATCH(1,(T_Conges[Nom complet]=$C24)*(T_Conges[Date début]&lt;=AA$15)*(T_Conges[Date Fin]&gt;=AA$15)*(T_Conges[Statut]="Validé"),0)),Listes!$D$2:$D$7,0)),"")</f>
        <v/>
      </c>
      <c r="AB24" s="3" t="str" cm="1">
        <f t="array" ref="AB24">IFERROR(INDEX(Listes!$E$2:$E$7,MATCH(INDEX(T_Conges[Type d''absence],MATCH(1,(T_Conges[Nom complet]=$C24)*(T_Conges[Date début]&lt;=AB$15)*(T_Conges[Date Fin]&gt;=AB$15)*(T_Conges[Statut]="Validé"),0)),Listes!$D$2:$D$7,0)),"")</f>
        <v/>
      </c>
      <c r="AC24" s="3" t="str" cm="1">
        <f t="array" ref="AC24">IFERROR(INDEX(Listes!$E$2:$E$7,MATCH(INDEX(T_Conges[Type d''absence],MATCH(1,(T_Conges[Nom complet]=$C24)*(T_Conges[Date début]&lt;=AC$15)*(T_Conges[Date Fin]&gt;=AC$15)*(T_Conges[Statut]="Validé"),0)),Listes!$D$2:$D$7,0)),"")</f>
        <v/>
      </c>
      <c r="AD24" s="3" t="str" cm="1">
        <f t="array" ref="AD24">IFERROR(INDEX(Listes!$E$2:$E$7,MATCH(INDEX(T_Conges[Type d''absence],MATCH(1,(T_Conges[Nom complet]=$C24)*(T_Conges[Date début]&lt;=AD$15)*(T_Conges[Date Fin]&gt;=AD$15)*(T_Conges[Statut]="Validé"),0)),Listes!$D$2:$D$7,0)),"")</f>
        <v/>
      </c>
      <c r="AE24" s="3" t="str" cm="1">
        <f t="array" ref="AE24">IFERROR(INDEX(Listes!$E$2:$E$7,MATCH(INDEX(T_Conges[Type d''absence],MATCH(1,(T_Conges[Nom complet]=$C24)*(T_Conges[Date début]&lt;=AE$15)*(T_Conges[Date Fin]&gt;=AE$15)*(T_Conges[Statut]="Validé"),0)),Listes!$D$2:$D$7,0)),"")</f>
        <v/>
      </c>
      <c r="AF24" s="3" t="str" cm="1">
        <f t="array" ref="AF24">IFERROR(INDEX(Listes!$E$2:$E$7,MATCH(INDEX(T_Conges[Type d''absence],MATCH(1,(T_Conges[Nom complet]=$C24)*(T_Conges[Date début]&lt;=AF$15)*(T_Conges[Date Fin]&gt;=AF$15)*(T_Conges[Statut]="Validé"),0)),Listes!$D$2:$D$7,0)),"")</f>
        <v/>
      </c>
      <c r="AG24" s="3" t="str" cm="1">
        <f t="array" ref="AG24">IFERROR(INDEX(Listes!$E$2:$E$7,MATCH(INDEX(T_Conges[Type d''absence],MATCH(1,(T_Conges[Nom complet]=$C24)*(T_Conges[Date début]&lt;=AG$15)*(T_Conges[Date Fin]&gt;=AG$15)*(T_Conges[Statut]="Validé"),0)),Listes!$D$2:$D$7,0)),"")</f>
        <v/>
      </c>
      <c r="AH24" s="3" t="str" cm="1">
        <f t="array" ref="AH24">IFERROR(INDEX(Listes!$E$2:$E$7,MATCH(INDEX(T_Conges[Type d''absence],MATCH(1,(T_Conges[Nom complet]=$C24)*(T_Conges[Date début]&lt;=AH$15)*(T_Conges[Date Fin]&gt;=AH$15)*(T_Conges[Statut]="Validé"),0)),Listes!$D$2:$D$7,0)),"")</f>
        <v/>
      </c>
      <c r="AI24" s="3" t="str" cm="1">
        <f t="array" ref="AI24">IFERROR(INDEX(Listes!$E$2:$E$7,MATCH(INDEX(T_Conges[Type d''absence],MATCH(1,(T_Conges[Nom complet]=$C24)*(T_Conges[Date début]&lt;=AI$15)*(T_Conges[Date Fin]&gt;=AI$15)*(T_Conges[Statut]="Validé"),0)),Listes!$D$2:$D$7,0)),"")</f>
        <v/>
      </c>
      <c r="AJ24" s="3" t="str" cm="1">
        <f t="array" ref="AJ24">IFERROR(INDEX(Listes!$E$2:$E$7,MATCH(INDEX(T_Conges[Type d''absence],MATCH(1,(T_Conges[Nom complet]=$C24)*(T_Conges[Date début]&lt;=AJ$15)*(T_Conges[Date Fin]&gt;=AJ$15)*(T_Conges[Statut]="Validé"),0)),Listes!$D$2:$D$7,0)),"")</f>
        <v/>
      </c>
      <c r="AK24" s="3" t="str" cm="1">
        <f t="array" ref="AK24">IFERROR(INDEX(Listes!$E$2:$E$7,MATCH(INDEX(T_Conges[Type d''absence],MATCH(1,(T_Conges[Nom complet]=$C24)*(T_Conges[Date début]&lt;=AK$15)*(T_Conges[Date Fin]&gt;=AK$15)*(T_Conges[Statut]="Validé"),0)),Listes!$D$2:$D$7,0)),"")</f>
        <v/>
      </c>
      <c r="AL24" s="3" t="str" cm="1">
        <f t="array" ref="AL24">IFERROR(INDEX(Listes!$E$2:$E$7,MATCH(INDEX(T_Conges[Type d''absence],MATCH(1,(T_Conges[Nom complet]=$C24)*(T_Conges[Date début]&lt;=AL$15)*(T_Conges[Date Fin]&gt;=AL$15)*(T_Conges[Statut]="Validé"),0)),Listes!$D$2:$D$7,0)),"")</f>
        <v/>
      </c>
    </row>
    <row r="25" spans="3:38" x14ac:dyDescent="0.3">
      <c r="C25" s="3" t="str" cm="1">
        <f t="array" ref="C25">IFERROR(INDEX(T_Conges[Nom complet],MATCH(0,COUNTIF($C$15:C24,T_Conges[Nom complet]),0)),"")</f>
        <v/>
      </c>
      <c r="D25" s="3" t="str">
        <f>IFERROR(VLOOKUP(C25,T_Conges[[Nom complet]:[Département]],2,0),"")</f>
        <v/>
      </c>
      <c r="E25" s="3" t="str">
        <f>IFERROR(VLOOKUP(C25,T_Conges[[Nom complet]:[Poste]],3,0),"")</f>
        <v/>
      </c>
      <c r="F25" s="3" cm="1">
        <f t="array" ref="F25">SUMPRODUCT(--(H25:AL25&lt;&gt;""))</f>
        <v>0</v>
      </c>
      <c r="G25" s="15" cm="1">
        <f t="array" ref="G25">SUMPRODUCT(--(H25:AL25&lt;&gt;""))</f>
        <v>0</v>
      </c>
      <c r="H25" s="3" t="str" cm="1">
        <f t="array" ref="H25">IFERROR(INDEX(Listes!$E$2:$E$7,MATCH(INDEX(T_Conges[Type d''absence],MATCH(1,(T_Conges[Nom complet]=$C25)*(T_Conges[Date début]&lt;=H$15)*(T_Conges[Date Fin]&gt;=H$15)*(T_Conges[Statut]="Validé"),0)),Listes!$D$2:$D$7,0)),"")</f>
        <v/>
      </c>
      <c r="I25" s="3" t="str" cm="1">
        <f t="array" ref="I25">IFERROR(INDEX(Listes!$E$2:$E$7,MATCH(INDEX(T_Conges[Type d''absence],MATCH(1,(T_Conges[Nom complet]=$C25)*(T_Conges[Date début]&lt;=I$15)*(T_Conges[Date Fin]&gt;=I$15)*(T_Conges[Statut]="Validé"),0)),Listes!$D$2:$D$7,0)),"")</f>
        <v/>
      </c>
      <c r="J25" s="3" t="str" cm="1">
        <f t="array" ref="J25">IFERROR(INDEX(Listes!$E$2:$E$7,MATCH(INDEX(T_Conges[Type d''absence],MATCH(1,(T_Conges[Nom complet]=$C25)*(T_Conges[Date début]&lt;=J$15)*(T_Conges[Date Fin]&gt;=J$15)*(T_Conges[Statut]="Validé"),0)),Listes!$D$2:$D$7,0)),"")</f>
        <v/>
      </c>
      <c r="K25" s="3" t="str" cm="1">
        <f t="array" ref="K25">IFERROR(INDEX(Listes!$E$2:$E$7,MATCH(INDEX(T_Conges[Type d''absence],MATCH(1,(T_Conges[Nom complet]=$C25)*(T_Conges[Date début]&lt;=K$15)*(T_Conges[Date Fin]&gt;=K$15)*(T_Conges[Statut]="Validé"),0)),Listes!$D$2:$D$7,0)),"")</f>
        <v/>
      </c>
      <c r="L25" s="3" t="str" cm="1">
        <f t="array" ref="L25">IFERROR(INDEX(Listes!$E$2:$E$7,MATCH(INDEX(T_Conges[Type d''absence],MATCH(1,(T_Conges[Nom complet]=$C25)*(T_Conges[Date début]&lt;=L$15)*(T_Conges[Date Fin]&gt;=L$15)*(T_Conges[Statut]="Validé"),0)),Listes!$D$2:$D$7,0)),"")</f>
        <v/>
      </c>
      <c r="M25" s="3" t="str" cm="1">
        <f t="array" ref="M25">IFERROR(INDEX(Listes!$E$2:$E$7,MATCH(INDEX(T_Conges[Type d''absence],MATCH(1,(T_Conges[Nom complet]=$C25)*(T_Conges[Date début]&lt;=M$15)*(T_Conges[Date Fin]&gt;=M$15)*(T_Conges[Statut]="Validé"),0)),Listes!$D$2:$D$7,0)),"")</f>
        <v/>
      </c>
      <c r="N25" s="3" t="str" cm="1">
        <f t="array" ref="N25">IFERROR(INDEX(Listes!$E$2:$E$7,MATCH(INDEX(T_Conges[Type d''absence],MATCH(1,(T_Conges[Nom complet]=$C25)*(T_Conges[Date début]&lt;=N$15)*(T_Conges[Date Fin]&gt;=N$15)*(T_Conges[Statut]="Validé"),0)),Listes!$D$2:$D$7,0)),"")</f>
        <v/>
      </c>
      <c r="O25" s="3" t="str" cm="1">
        <f t="array" ref="O25">IFERROR(INDEX(Listes!$E$2:$E$7,MATCH(INDEX(T_Conges[Type d''absence],MATCH(1,(T_Conges[Nom complet]=$C25)*(T_Conges[Date début]&lt;=O$15)*(T_Conges[Date Fin]&gt;=O$15)*(T_Conges[Statut]="Validé"),0)),Listes!$D$2:$D$7,0)),"")</f>
        <v/>
      </c>
      <c r="P25" s="3" t="str" cm="1">
        <f t="array" ref="P25">IFERROR(INDEX(Listes!$E$2:$E$7,MATCH(INDEX(T_Conges[Type d''absence],MATCH(1,(T_Conges[Nom complet]=$C25)*(T_Conges[Date début]&lt;=P$15)*(T_Conges[Date Fin]&gt;=P$15)*(T_Conges[Statut]="Validé"),0)),Listes!$D$2:$D$7,0)),"")</f>
        <v/>
      </c>
      <c r="Q25" s="3" t="str" cm="1">
        <f t="array" ref="Q25">IFERROR(INDEX(Listes!$E$2:$E$7,MATCH(INDEX(T_Conges[Type d''absence],MATCH(1,(T_Conges[Nom complet]=$C25)*(T_Conges[Date début]&lt;=Q$15)*(T_Conges[Date Fin]&gt;=Q$15)*(T_Conges[Statut]="Validé"),0)),Listes!$D$2:$D$7,0)),"")</f>
        <v/>
      </c>
      <c r="R25" s="3" t="str" cm="1">
        <f t="array" ref="R25">IFERROR(INDEX(Listes!$E$2:$E$7,MATCH(INDEX(T_Conges[Type d''absence],MATCH(1,(T_Conges[Nom complet]=$C25)*(T_Conges[Date début]&lt;=R$15)*(T_Conges[Date Fin]&gt;=R$15)*(T_Conges[Statut]="Validé"),0)),Listes!$D$2:$D$7,0)),"")</f>
        <v/>
      </c>
      <c r="S25" s="3" t="str" cm="1">
        <f t="array" ref="S25">IFERROR(INDEX(Listes!$E$2:$E$7,MATCH(INDEX(T_Conges[Type d''absence],MATCH(1,(T_Conges[Nom complet]=$C25)*(T_Conges[Date début]&lt;=S$15)*(T_Conges[Date Fin]&gt;=S$15)*(T_Conges[Statut]="Validé"),0)),Listes!$D$2:$D$7,0)),"")</f>
        <v/>
      </c>
      <c r="T25" s="3" t="str" cm="1">
        <f t="array" ref="T25">IFERROR(INDEX(Listes!$E$2:$E$7,MATCH(INDEX(T_Conges[Type d''absence],MATCH(1,(T_Conges[Nom complet]=$C25)*(T_Conges[Date début]&lt;=T$15)*(T_Conges[Date Fin]&gt;=T$15)*(T_Conges[Statut]="Validé"),0)),Listes!$D$2:$D$7,0)),"")</f>
        <v/>
      </c>
      <c r="U25" s="3" t="str" cm="1">
        <f t="array" ref="U25">IFERROR(INDEX(Listes!$E$2:$E$7,MATCH(INDEX(T_Conges[Type d''absence],MATCH(1,(T_Conges[Nom complet]=$C25)*(T_Conges[Date début]&lt;=U$15)*(T_Conges[Date Fin]&gt;=U$15)*(T_Conges[Statut]="Validé"),0)),Listes!$D$2:$D$7,0)),"")</f>
        <v/>
      </c>
      <c r="V25" s="3" t="str" cm="1">
        <f t="array" ref="V25">IFERROR(INDEX(Listes!$E$2:$E$7,MATCH(INDEX(T_Conges[Type d''absence],MATCH(1,(T_Conges[Nom complet]=$C25)*(T_Conges[Date début]&lt;=V$15)*(T_Conges[Date Fin]&gt;=V$15)*(T_Conges[Statut]="Validé"),0)),Listes!$D$2:$D$7,0)),"")</f>
        <v/>
      </c>
      <c r="W25" s="3" t="str" cm="1">
        <f t="array" ref="W25">IFERROR(INDEX(Listes!$E$2:$E$7,MATCH(INDEX(T_Conges[Type d''absence],MATCH(1,(T_Conges[Nom complet]=$C25)*(T_Conges[Date début]&lt;=W$15)*(T_Conges[Date Fin]&gt;=W$15)*(T_Conges[Statut]="Validé"),0)),Listes!$D$2:$D$7,0)),"")</f>
        <v/>
      </c>
      <c r="X25" s="3" t="str" cm="1">
        <f t="array" ref="X25">IFERROR(INDEX(Listes!$E$2:$E$7,MATCH(INDEX(T_Conges[Type d''absence],MATCH(1,(T_Conges[Nom complet]=$C25)*(T_Conges[Date début]&lt;=X$15)*(T_Conges[Date Fin]&gt;=X$15)*(T_Conges[Statut]="Validé"),0)),Listes!$D$2:$D$7,0)),"")</f>
        <v/>
      </c>
      <c r="Y25" s="3" t="str" cm="1">
        <f t="array" ref="Y25">IFERROR(INDEX(Listes!$E$2:$E$7,MATCH(INDEX(T_Conges[Type d''absence],MATCH(1,(T_Conges[Nom complet]=$C25)*(T_Conges[Date début]&lt;=Y$15)*(T_Conges[Date Fin]&gt;=Y$15)*(T_Conges[Statut]="Validé"),0)),Listes!$D$2:$D$7,0)),"")</f>
        <v/>
      </c>
      <c r="Z25" s="3" t="str" cm="1">
        <f t="array" ref="Z25">IFERROR(INDEX(Listes!$E$2:$E$7,MATCH(INDEX(T_Conges[Type d''absence],MATCH(1,(T_Conges[Nom complet]=$C25)*(T_Conges[Date début]&lt;=Z$15)*(T_Conges[Date Fin]&gt;=Z$15)*(T_Conges[Statut]="Validé"),0)),Listes!$D$2:$D$7,0)),"")</f>
        <v/>
      </c>
      <c r="AA25" s="3" t="str" cm="1">
        <f t="array" ref="AA25">IFERROR(INDEX(Listes!$E$2:$E$7,MATCH(INDEX(T_Conges[Type d''absence],MATCH(1,(T_Conges[Nom complet]=$C25)*(T_Conges[Date début]&lt;=AA$15)*(T_Conges[Date Fin]&gt;=AA$15)*(T_Conges[Statut]="Validé"),0)),Listes!$D$2:$D$7,0)),"")</f>
        <v/>
      </c>
      <c r="AB25" s="3" t="str" cm="1">
        <f t="array" ref="AB25">IFERROR(INDEX(Listes!$E$2:$E$7,MATCH(INDEX(T_Conges[Type d''absence],MATCH(1,(T_Conges[Nom complet]=$C25)*(T_Conges[Date début]&lt;=AB$15)*(T_Conges[Date Fin]&gt;=AB$15)*(T_Conges[Statut]="Validé"),0)),Listes!$D$2:$D$7,0)),"")</f>
        <v/>
      </c>
      <c r="AC25" s="3" t="str" cm="1">
        <f t="array" ref="AC25">IFERROR(INDEX(Listes!$E$2:$E$7,MATCH(INDEX(T_Conges[Type d''absence],MATCH(1,(T_Conges[Nom complet]=$C25)*(T_Conges[Date début]&lt;=AC$15)*(T_Conges[Date Fin]&gt;=AC$15)*(T_Conges[Statut]="Validé"),0)),Listes!$D$2:$D$7,0)),"")</f>
        <v/>
      </c>
      <c r="AD25" s="3" t="str" cm="1">
        <f t="array" ref="AD25">IFERROR(INDEX(Listes!$E$2:$E$7,MATCH(INDEX(T_Conges[Type d''absence],MATCH(1,(T_Conges[Nom complet]=$C25)*(T_Conges[Date début]&lt;=AD$15)*(T_Conges[Date Fin]&gt;=AD$15)*(T_Conges[Statut]="Validé"),0)),Listes!$D$2:$D$7,0)),"")</f>
        <v/>
      </c>
      <c r="AE25" s="3" t="str" cm="1">
        <f t="array" ref="AE25">IFERROR(INDEX(Listes!$E$2:$E$7,MATCH(INDEX(T_Conges[Type d''absence],MATCH(1,(T_Conges[Nom complet]=$C25)*(T_Conges[Date début]&lt;=AE$15)*(T_Conges[Date Fin]&gt;=AE$15)*(T_Conges[Statut]="Validé"),0)),Listes!$D$2:$D$7,0)),"")</f>
        <v/>
      </c>
      <c r="AF25" s="3" t="str" cm="1">
        <f t="array" ref="AF25">IFERROR(INDEX(Listes!$E$2:$E$7,MATCH(INDEX(T_Conges[Type d''absence],MATCH(1,(T_Conges[Nom complet]=$C25)*(T_Conges[Date début]&lt;=AF$15)*(T_Conges[Date Fin]&gt;=AF$15)*(T_Conges[Statut]="Validé"),0)),Listes!$D$2:$D$7,0)),"")</f>
        <v/>
      </c>
      <c r="AG25" s="3" t="str" cm="1">
        <f t="array" ref="AG25">IFERROR(INDEX(Listes!$E$2:$E$7,MATCH(INDEX(T_Conges[Type d''absence],MATCH(1,(T_Conges[Nom complet]=$C25)*(T_Conges[Date début]&lt;=AG$15)*(T_Conges[Date Fin]&gt;=AG$15)*(T_Conges[Statut]="Validé"),0)),Listes!$D$2:$D$7,0)),"")</f>
        <v/>
      </c>
      <c r="AH25" s="3" t="str" cm="1">
        <f t="array" ref="AH25">IFERROR(INDEX(Listes!$E$2:$E$7,MATCH(INDEX(T_Conges[Type d''absence],MATCH(1,(T_Conges[Nom complet]=$C25)*(T_Conges[Date début]&lt;=AH$15)*(T_Conges[Date Fin]&gt;=AH$15)*(T_Conges[Statut]="Validé"),0)),Listes!$D$2:$D$7,0)),"")</f>
        <v/>
      </c>
      <c r="AI25" s="3" t="str" cm="1">
        <f t="array" ref="AI25">IFERROR(INDEX(Listes!$E$2:$E$7,MATCH(INDEX(T_Conges[Type d''absence],MATCH(1,(T_Conges[Nom complet]=$C25)*(T_Conges[Date début]&lt;=AI$15)*(T_Conges[Date Fin]&gt;=AI$15)*(T_Conges[Statut]="Validé"),0)),Listes!$D$2:$D$7,0)),"")</f>
        <v/>
      </c>
      <c r="AJ25" s="3" t="str" cm="1">
        <f t="array" ref="AJ25">IFERROR(INDEX(Listes!$E$2:$E$7,MATCH(INDEX(T_Conges[Type d''absence],MATCH(1,(T_Conges[Nom complet]=$C25)*(T_Conges[Date début]&lt;=AJ$15)*(T_Conges[Date Fin]&gt;=AJ$15)*(T_Conges[Statut]="Validé"),0)),Listes!$D$2:$D$7,0)),"")</f>
        <v/>
      </c>
      <c r="AK25" s="3" t="str" cm="1">
        <f t="array" ref="AK25">IFERROR(INDEX(Listes!$E$2:$E$7,MATCH(INDEX(T_Conges[Type d''absence],MATCH(1,(T_Conges[Nom complet]=$C25)*(T_Conges[Date début]&lt;=AK$15)*(T_Conges[Date Fin]&gt;=AK$15)*(T_Conges[Statut]="Validé"),0)),Listes!$D$2:$D$7,0)),"")</f>
        <v/>
      </c>
      <c r="AL25" s="3" t="str" cm="1">
        <f t="array" ref="AL25">IFERROR(INDEX(Listes!$E$2:$E$7,MATCH(INDEX(T_Conges[Type d''absence],MATCH(1,(T_Conges[Nom complet]=$C25)*(T_Conges[Date début]&lt;=AL$15)*(T_Conges[Date Fin]&gt;=AL$15)*(T_Conges[Statut]="Validé"),0)),Listes!$D$2:$D$7,0)),"")</f>
        <v/>
      </c>
    </row>
    <row r="26" spans="3:38" x14ac:dyDescent="0.3">
      <c r="C26" s="3" t="str" cm="1">
        <f t="array" ref="C26">IFERROR(INDEX(T_Conges[Nom complet],MATCH(0,COUNTIF($C$15:C25,T_Conges[Nom complet]),0)),"")</f>
        <v/>
      </c>
      <c r="D26" s="3" t="str">
        <f>IFERROR(VLOOKUP(C26,T_Conges[[Nom complet]:[Département]],2,0),"")</f>
        <v/>
      </c>
      <c r="E26" s="3" t="str">
        <f>IFERROR(VLOOKUP(C26,T_Conges[[Nom complet]:[Poste]],3,0),"")</f>
        <v/>
      </c>
      <c r="F26" s="3" cm="1">
        <f t="array" ref="F26">SUMPRODUCT(--(H26:AL26&lt;&gt;""))</f>
        <v>0</v>
      </c>
      <c r="G26" s="15" cm="1">
        <f t="array" ref="G26">SUMPRODUCT(--(H26:AL26&lt;&gt;""))</f>
        <v>0</v>
      </c>
      <c r="H26" s="3" t="str" cm="1">
        <f t="array" ref="H26">IFERROR(INDEX(Listes!$E$2:$E$7,MATCH(INDEX(T_Conges[Type d''absence],MATCH(1,(T_Conges[Nom complet]=$C26)*(T_Conges[Date début]&lt;=H$15)*(T_Conges[Date Fin]&gt;=H$15)*(T_Conges[Statut]="Validé"),0)),Listes!$D$2:$D$7,0)),"")</f>
        <v/>
      </c>
      <c r="I26" s="3" t="str" cm="1">
        <f t="array" ref="I26">IFERROR(INDEX(Listes!$E$2:$E$7,MATCH(INDEX(T_Conges[Type d''absence],MATCH(1,(T_Conges[Nom complet]=$C26)*(T_Conges[Date début]&lt;=I$15)*(T_Conges[Date Fin]&gt;=I$15)*(T_Conges[Statut]="Validé"),0)),Listes!$D$2:$D$7,0)),"")</f>
        <v/>
      </c>
      <c r="J26" s="3" t="str" cm="1">
        <f t="array" ref="J26">IFERROR(INDEX(Listes!$E$2:$E$7,MATCH(INDEX(T_Conges[Type d''absence],MATCH(1,(T_Conges[Nom complet]=$C26)*(T_Conges[Date début]&lt;=J$15)*(T_Conges[Date Fin]&gt;=J$15)*(T_Conges[Statut]="Validé"),0)),Listes!$D$2:$D$7,0)),"")</f>
        <v/>
      </c>
      <c r="K26" s="3" t="str" cm="1">
        <f t="array" ref="K26">IFERROR(INDEX(Listes!$E$2:$E$7,MATCH(INDEX(T_Conges[Type d''absence],MATCH(1,(T_Conges[Nom complet]=$C26)*(T_Conges[Date début]&lt;=K$15)*(T_Conges[Date Fin]&gt;=K$15)*(T_Conges[Statut]="Validé"),0)),Listes!$D$2:$D$7,0)),"")</f>
        <v/>
      </c>
      <c r="L26" s="3" t="str" cm="1">
        <f t="array" ref="L26">IFERROR(INDEX(Listes!$E$2:$E$7,MATCH(INDEX(T_Conges[Type d''absence],MATCH(1,(T_Conges[Nom complet]=$C26)*(T_Conges[Date début]&lt;=L$15)*(T_Conges[Date Fin]&gt;=L$15)*(T_Conges[Statut]="Validé"),0)),Listes!$D$2:$D$7,0)),"")</f>
        <v/>
      </c>
      <c r="M26" s="3" t="str" cm="1">
        <f t="array" ref="M26">IFERROR(INDEX(Listes!$E$2:$E$7,MATCH(INDEX(T_Conges[Type d''absence],MATCH(1,(T_Conges[Nom complet]=$C26)*(T_Conges[Date début]&lt;=M$15)*(T_Conges[Date Fin]&gt;=M$15)*(T_Conges[Statut]="Validé"),0)),Listes!$D$2:$D$7,0)),"")</f>
        <v/>
      </c>
      <c r="N26" s="3" t="str" cm="1">
        <f t="array" ref="N26">IFERROR(INDEX(Listes!$E$2:$E$7,MATCH(INDEX(T_Conges[Type d''absence],MATCH(1,(T_Conges[Nom complet]=$C26)*(T_Conges[Date début]&lt;=N$15)*(T_Conges[Date Fin]&gt;=N$15)*(T_Conges[Statut]="Validé"),0)),Listes!$D$2:$D$7,0)),"")</f>
        <v/>
      </c>
      <c r="O26" s="3" t="str" cm="1">
        <f t="array" ref="O26">IFERROR(INDEX(Listes!$E$2:$E$7,MATCH(INDEX(T_Conges[Type d''absence],MATCH(1,(T_Conges[Nom complet]=$C26)*(T_Conges[Date début]&lt;=O$15)*(T_Conges[Date Fin]&gt;=O$15)*(T_Conges[Statut]="Validé"),0)),Listes!$D$2:$D$7,0)),"")</f>
        <v/>
      </c>
      <c r="P26" s="3" t="str" cm="1">
        <f t="array" ref="P26">IFERROR(INDEX(Listes!$E$2:$E$7,MATCH(INDEX(T_Conges[Type d''absence],MATCH(1,(T_Conges[Nom complet]=$C26)*(T_Conges[Date début]&lt;=P$15)*(T_Conges[Date Fin]&gt;=P$15)*(T_Conges[Statut]="Validé"),0)),Listes!$D$2:$D$7,0)),"")</f>
        <v/>
      </c>
      <c r="Q26" s="3" t="str" cm="1">
        <f t="array" ref="Q26">IFERROR(INDEX(Listes!$E$2:$E$7,MATCH(INDEX(T_Conges[Type d''absence],MATCH(1,(T_Conges[Nom complet]=$C26)*(T_Conges[Date début]&lt;=Q$15)*(T_Conges[Date Fin]&gt;=Q$15)*(T_Conges[Statut]="Validé"),0)),Listes!$D$2:$D$7,0)),"")</f>
        <v/>
      </c>
      <c r="R26" s="3" t="str" cm="1">
        <f t="array" ref="R26">IFERROR(INDEX(Listes!$E$2:$E$7,MATCH(INDEX(T_Conges[Type d''absence],MATCH(1,(T_Conges[Nom complet]=$C26)*(T_Conges[Date début]&lt;=R$15)*(T_Conges[Date Fin]&gt;=R$15)*(T_Conges[Statut]="Validé"),0)),Listes!$D$2:$D$7,0)),"")</f>
        <v/>
      </c>
      <c r="S26" s="3" t="str" cm="1">
        <f t="array" ref="S26">IFERROR(INDEX(Listes!$E$2:$E$7,MATCH(INDEX(T_Conges[Type d''absence],MATCH(1,(T_Conges[Nom complet]=$C26)*(T_Conges[Date début]&lt;=S$15)*(T_Conges[Date Fin]&gt;=S$15)*(T_Conges[Statut]="Validé"),0)),Listes!$D$2:$D$7,0)),"")</f>
        <v/>
      </c>
      <c r="T26" s="3" t="str" cm="1">
        <f t="array" ref="T26">IFERROR(INDEX(Listes!$E$2:$E$7,MATCH(INDEX(T_Conges[Type d''absence],MATCH(1,(T_Conges[Nom complet]=$C26)*(T_Conges[Date début]&lt;=T$15)*(T_Conges[Date Fin]&gt;=T$15)*(T_Conges[Statut]="Validé"),0)),Listes!$D$2:$D$7,0)),"")</f>
        <v/>
      </c>
      <c r="U26" s="3" t="str" cm="1">
        <f t="array" ref="U26">IFERROR(INDEX(Listes!$E$2:$E$7,MATCH(INDEX(T_Conges[Type d''absence],MATCH(1,(T_Conges[Nom complet]=$C26)*(T_Conges[Date début]&lt;=U$15)*(T_Conges[Date Fin]&gt;=U$15)*(T_Conges[Statut]="Validé"),0)),Listes!$D$2:$D$7,0)),"")</f>
        <v/>
      </c>
      <c r="V26" s="3" t="str" cm="1">
        <f t="array" ref="V26">IFERROR(INDEX(Listes!$E$2:$E$7,MATCH(INDEX(T_Conges[Type d''absence],MATCH(1,(T_Conges[Nom complet]=$C26)*(T_Conges[Date début]&lt;=V$15)*(T_Conges[Date Fin]&gt;=V$15)*(T_Conges[Statut]="Validé"),0)),Listes!$D$2:$D$7,0)),"")</f>
        <v/>
      </c>
      <c r="W26" s="3" t="str" cm="1">
        <f t="array" ref="W26">IFERROR(INDEX(Listes!$E$2:$E$7,MATCH(INDEX(T_Conges[Type d''absence],MATCH(1,(T_Conges[Nom complet]=$C26)*(T_Conges[Date début]&lt;=W$15)*(T_Conges[Date Fin]&gt;=W$15)*(T_Conges[Statut]="Validé"),0)),Listes!$D$2:$D$7,0)),"")</f>
        <v/>
      </c>
      <c r="X26" s="3" t="str" cm="1">
        <f t="array" ref="X26">IFERROR(INDEX(Listes!$E$2:$E$7,MATCH(INDEX(T_Conges[Type d''absence],MATCH(1,(T_Conges[Nom complet]=$C26)*(T_Conges[Date début]&lt;=X$15)*(T_Conges[Date Fin]&gt;=X$15)*(T_Conges[Statut]="Validé"),0)),Listes!$D$2:$D$7,0)),"")</f>
        <v/>
      </c>
      <c r="Y26" s="3" t="str" cm="1">
        <f t="array" ref="Y26">IFERROR(INDEX(Listes!$E$2:$E$7,MATCH(INDEX(T_Conges[Type d''absence],MATCH(1,(T_Conges[Nom complet]=$C26)*(T_Conges[Date début]&lt;=Y$15)*(T_Conges[Date Fin]&gt;=Y$15)*(T_Conges[Statut]="Validé"),0)),Listes!$D$2:$D$7,0)),"")</f>
        <v/>
      </c>
      <c r="Z26" s="3" t="str" cm="1">
        <f t="array" ref="Z26">IFERROR(INDEX(Listes!$E$2:$E$7,MATCH(INDEX(T_Conges[Type d''absence],MATCH(1,(T_Conges[Nom complet]=$C26)*(T_Conges[Date début]&lt;=Z$15)*(T_Conges[Date Fin]&gt;=Z$15)*(T_Conges[Statut]="Validé"),0)),Listes!$D$2:$D$7,0)),"")</f>
        <v/>
      </c>
      <c r="AA26" s="3" t="str" cm="1">
        <f t="array" ref="AA26">IFERROR(INDEX(Listes!$E$2:$E$7,MATCH(INDEX(T_Conges[Type d''absence],MATCH(1,(T_Conges[Nom complet]=$C26)*(T_Conges[Date début]&lt;=AA$15)*(T_Conges[Date Fin]&gt;=AA$15)*(T_Conges[Statut]="Validé"),0)),Listes!$D$2:$D$7,0)),"")</f>
        <v/>
      </c>
      <c r="AB26" s="3" t="str" cm="1">
        <f t="array" ref="AB26">IFERROR(INDEX(Listes!$E$2:$E$7,MATCH(INDEX(T_Conges[Type d''absence],MATCH(1,(T_Conges[Nom complet]=$C26)*(T_Conges[Date début]&lt;=AB$15)*(T_Conges[Date Fin]&gt;=AB$15)*(T_Conges[Statut]="Validé"),0)),Listes!$D$2:$D$7,0)),"")</f>
        <v/>
      </c>
      <c r="AC26" s="3" t="str" cm="1">
        <f t="array" ref="AC26">IFERROR(INDEX(Listes!$E$2:$E$7,MATCH(INDEX(T_Conges[Type d''absence],MATCH(1,(T_Conges[Nom complet]=$C26)*(T_Conges[Date début]&lt;=AC$15)*(T_Conges[Date Fin]&gt;=AC$15)*(T_Conges[Statut]="Validé"),0)),Listes!$D$2:$D$7,0)),"")</f>
        <v/>
      </c>
      <c r="AD26" s="3" t="str" cm="1">
        <f t="array" ref="AD26">IFERROR(INDEX(Listes!$E$2:$E$7,MATCH(INDEX(T_Conges[Type d''absence],MATCH(1,(T_Conges[Nom complet]=$C26)*(T_Conges[Date début]&lt;=AD$15)*(T_Conges[Date Fin]&gt;=AD$15)*(T_Conges[Statut]="Validé"),0)),Listes!$D$2:$D$7,0)),"")</f>
        <v/>
      </c>
      <c r="AE26" s="3" t="str" cm="1">
        <f t="array" ref="AE26">IFERROR(INDEX(Listes!$E$2:$E$7,MATCH(INDEX(T_Conges[Type d''absence],MATCH(1,(T_Conges[Nom complet]=$C26)*(T_Conges[Date début]&lt;=AE$15)*(T_Conges[Date Fin]&gt;=AE$15)*(T_Conges[Statut]="Validé"),0)),Listes!$D$2:$D$7,0)),"")</f>
        <v/>
      </c>
      <c r="AF26" s="3" t="str" cm="1">
        <f t="array" ref="AF26">IFERROR(INDEX(Listes!$E$2:$E$7,MATCH(INDEX(T_Conges[Type d''absence],MATCH(1,(T_Conges[Nom complet]=$C26)*(T_Conges[Date début]&lt;=AF$15)*(T_Conges[Date Fin]&gt;=AF$15)*(T_Conges[Statut]="Validé"),0)),Listes!$D$2:$D$7,0)),"")</f>
        <v/>
      </c>
      <c r="AG26" s="3" t="str" cm="1">
        <f t="array" ref="AG26">IFERROR(INDEX(Listes!$E$2:$E$7,MATCH(INDEX(T_Conges[Type d''absence],MATCH(1,(T_Conges[Nom complet]=$C26)*(T_Conges[Date début]&lt;=AG$15)*(T_Conges[Date Fin]&gt;=AG$15)*(T_Conges[Statut]="Validé"),0)),Listes!$D$2:$D$7,0)),"")</f>
        <v/>
      </c>
      <c r="AH26" s="3" t="str" cm="1">
        <f t="array" ref="AH26">IFERROR(INDEX(Listes!$E$2:$E$7,MATCH(INDEX(T_Conges[Type d''absence],MATCH(1,(T_Conges[Nom complet]=$C26)*(T_Conges[Date début]&lt;=AH$15)*(T_Conges[Date Fin]&gt;=AH$15)*(T_Conges[Statut]="Validé"),0)),Listes!$D$2:$D$7,0)),"")</f>
        <v/>
      </c>
      <c r="AI26" s="3" t="str" cm="1">
        <f t="array" ref="AI26">IFERROR(INDEX(Listes!$E$2:$E$7,MATCH(INDEX(T_Conges[Type d''absence],MATCH(1,(T_Conges[Nom complet]=$C26)*(T_Conges[Date début]&lt;=AI$15)*(T_Conges[Date Fin]&gt;=AI$15)*(T_Conges[Statut]="Validé"),0)),Listes!$D$2:$D$7,0)),"")</f>
        <v/>
      </c>
      <c r="AJ26" s="3" t="str" cm="1">
        <f t="array" ref="AJ26">IFERROR(INDEX(Listes!$E$2:$E$7,MATCH(INDEX(T_Conges[Type d''absence],MATCH(1,(T_Conges[Nom complet]=$C26)*(T_Conges[Date début]&lt;=AJ$15)*(T_Conges[Date Fin]&gt;=AJ$15)*(T_Conges[Statut]="Validé"),0)),Listes!$D$2:$D$7,0)),"")</f>
        <v/>
      </c>
      <c r="AK26" s="3" t="str" cm="1">
        <f t="array" ref="AK26">IFERROR(INDEX(Listes!$E$2:$E$7,MATCH(INDEX(T_Conges[Type d''absence],MATCH(1,(T_Conges[Nom complet]=$C26)*(T_Conges[Date début]&lt;=AK$15)*(T_Conges[Date Fin]&gt;=AK$15)*(T_Conges[Statut]="Validé"),0)),Listes!$D$2:$D$7,0)),"")</f>
        <v/>
      </c>
      <c r="AL26" s="3" t="str" cm="1">
        <f t="array" ref="AL26">IFERROR(INDEX(Listes!$E$2:$E$7,MATCH(INDEX(T_Conges[Type d''absence],MATCH(1,(T_Conges[Nom complet]=$C26)*(T_Conges[Date début]&lt;=AL$15)*(T_Conges[Date Fin]&gt;=AL$15)*(T_Conges[Statut]="Validé"),0)),Listes!$D$2:$D$7,0)),"")</f>
        <v/>
      </c>
    </row>
    <row r="27" spans="3:38" x14ac:dyDescent="0.3">
      <c r="C27" s="3" t="str" cm="1">
        <f t="array" ref="C27">IFERROR(INDEX(T_Conges[Nom complet],MATCH(0,COUNTIF($C$15:C26,T_Conges[Nom complet]),0)),"")</f>
        <v/>
      </c>
      <c r="D27" s="3" t="str">
        <f>IFERROR(VLOOKUP(C27,T_Conges[[Nom complet]:[Département]],2,0),"")</f>
        <v/>
      </c>
      <c r="E27" s="3" t="str">
        <f>IFERROR(VLOOKUP(C27,T_Conges[[Nom complet]:[Poste]],3,0),"")</f>
        <v/>
      </c>
      <c r="F27" s="3" cm="1">
        <f t="array" ref="F27">SUMPRODUCT(--(H27:AL27&lt;&gt;""))</f>
        <v>0</v>
      </c>
      <c r="G27" s="15" cm="1">
        <f t="array" ref="G27">SUMPRODUCT(--(H27:AL27&lt;&gt;""))</f>
        <v>0</v>
      </c>
      <c r="H27" s="3" t="str" cm="1">
        <f t="array" ref="H27">IFERROR(INDEX(Listes!$E$2:$E$7,MATCH(INDEX(T_Conges[Type d''absence],MATCH(1,(T_Conges[Nom complet]=$C27)*(T_Conges[Date début]&lt;=H$15)*(T_Conges[Date Fin]&gt;=H$15)*(T_Conges[Statut]="Validé"),0)),Listes!$D$2:$D$7,0)),"")</f>
        <v/>
      </c>
      <c r="I27" s="3" t="str" cm="1">
        <f t="array" ref="I27">IFERROR(INDEX(Listes!$E$2:$E$7,MATCH(INDEX(T_Conges[Type d''absence],MATCH(1,(T_Conges[Nom complet]=$C27)*(T_Conges[Date début]&lt;=I$15)*(T_Conges[Date Fin]&gt;=I$15)*(T_Conges[Statut]="Validé"),0)),Listes!$D$2:$D$7,0)),"")</f>
        <v/>
      </c>
      <c r="J27" s="3" t="str" cm="1">
        <f t="array" ref="J27">IFERROR(INDEX(Listes!$E$2:$E$7,MATCH(INDEX(T_Conges[Type d''absence],MATCH(1,(T_Conges[Nom complet]=$C27)*(T_Conges[Date début]&lt;=J$15)*(T_Conges[Date Fin]&gt;=J$15)*(T_Conges[Statut]="Validé"),0)),Listes!$D$2:$D$7,0)),"")</f>
        <v/>
      </c>
      <c r="K27" s="3" t="str" cm="1">
        <f t="array" ref="K27">IFERROR(INDEX(Listes!$E$2:$E$7,MATCH(INDEX(T_Conges[Type d''absence],MATCH(1,(T_Conges[Nom complet]=$C27)*(T_Conges[Date début]&lt;=K$15)*(T_Conges[Date Fin]&gt;=K$15)*(T_Conges[Statut]="Validé"),0)),Listes!$D$2:$D$7,0)),"")</f>
        <v/>
      </c>
      <c r="L27" s="3" t="str" cm="1">
        <f t="array" ref="L27">IFERROR(INDEX(Listes!$E$2:$E$7,MATCH(INDEX(T_Conges[Type d''absence],MATCH(1,(T_Conges[Nom complet]=$C27)*(T_Conges[Date début]&lt;=L$15)*(T_Conges[Date Fin]&gt;=L$15)*(T_Conges[Statut]="Validé"),0)),Listes!$D$2:$D$7,0)),"")</f>
        <v/>
      </c>
      <c r="M27" s="3" t="str" cm="1">
        <f t="array" ref="M27">IFERROR(INDEX(Listes!$E$2:$E$7,MATCH(INDEX(T_Conges[Type d''absence],MATCH(1,(T_Conges[Nom complet]=$C27)*(T_Conges[Date début]&lt;=M$15)*(T_Conges[Date Fin]&gt;=M$15)*(T_Conges[Statut]="Validé"),0)),Listes!$D$2:$D$7,0)),"")</f>
        <v/>
      </c>
      <c r="N27" s="3" t="str" cm="1">
        <f t="array" ref="N27">IFERROR(INDEX(Listes!$E$2:$E$7,MATCH(INDEX(T_Conges[Type d''absence],MATCH(1,(T_Conges[Nom complet]=$C27)*(T_Conges[Date début]&lt;=N$15)*(T_Conges[Date Fin]&gt;=N$15)*(T_Conges[Statut]="Validé"),0)),Listes!$D$2:$D$7,0)),"")</f>
        <v/>
      </c>
      <c r="O27" s="3" t="str" cm="1">
        <f t="array" ref="O27">IFERROR(INDEX(Listes!$E$2:$E$7,MATCH(INDEX(T_Conges[Type d''absence],MATCH(1,(T_Conges[Nom complet]=$C27)*(T_Conges[Date début]&lt;=O$15)*(T_Conges[Date Fin]&gt;=O$15)*(T_Conges[Statut]="Validé"),0)),Listes!$D$2:$D$7,0)),"")</f>
        <v/>
      </c>
      <c r="P27" s="3" t="str" cm="1">
        <f t="array" ref="P27">IFERROR(INDEX(Listes!$E$2:$E$7,MATCH(INDEX(T_Conges[Type d''absence],MATCH(1,(T_Conges[Nom complet]=$C27)*(T_Conges[Date début]&lt;=P$15)*(T_Conges[Date Fin]&gt;=P$15)*(T_Conges[Statut]="Validé"),0)),Listes!$D$2:$D$7,0)),"")</f>
        <v/>
      </c>
      <c r="Q27" s="3" t="str" cm="1">
        <f t="array" ref="Q27">IFERROR(INDEX(Listes!$E$2:$E$7,MATCH(INDEX(T_Conges[Type d''absence],MATCH(1,(T_Conges[Nom complet]=$C27)*(T_Conges[Date début]&lt;=Q$15)*(T_Conges[Date Fin]&gt;=Q$15)*(T_Conges[Statut]="Validé"),0)),Listes!$D$2:$D$7,0)),"")</f>
        <v/>
      </c>
      <c r="R27" s="3" t="str" cm="1">
        <f t="array" ref="R27">IFERROR(INDEX(Listes!$E$2:$E$7,MATCH(INDEX(T_Conges[Type d''absence],MATCH(1,(T_Conges[Nom complet]=$C27)*(T_Conges[Date début]&lt;=R$15)*(T_Conges[Date Fin]&gt;=R$15)*(T_Conges[Statut]="Validé"),0)),Listes!$D$2:$D$7,0)),"")</f>
        <v/>
      </c>
      <c r="S27" s="3" t="str" cm="1">
        <f t="array" ref="S27">IFERROR(INDEX(Listes!$E$2:$E$7,MATCH(INDEX(T_Conges[Type d''absence],MATCH(1,(T_Conges[Nom complet]=$C27)*(T_Conges[Date début]&lt;=S$15)*(T_Conges[Date Fin]&gt;=S$15)*(T_Conges[Statut]="Validé"),0)),Listes!$D$2:$D$7,0)),"")</f>
        <v/>
      </c>
      <c r="T27" s="3" t="str" cm="1">
        <f t="array" ref="T27">IFERROR(INDEX(Listes!$E$2:$E$7,MATCH(INDEX(T_Conges[Type d''absence],MATCH(1,(T_Conges[Nom complet]=$C27)*(T_Conges[Date début]&lt;=T$15)*(T_Conges[Date Fin]&gt;=T$15)*(T_Conges[Statut]="Validé"),0)),Listes!$D$2:$D$7,0)),"")</f>
        <v/>
      </c>
      <c r="U27" s="3" t="str" cm="1">
        <f t="array" ref="U27">IFERROR(INDEX(Listes!$E$2:$E$7,MATCH(INDEX(T_Conges[Type d''absence],MATCH(1,(T_Conges[Nom complet]=$C27)*(T_Conges[Date début]&lt;=U$15)*(T_Conges[Date Fin]&gt;=U$15)*(T_Conges[Statut]="Validé"),0)),Listes!$D$2:$D$7,0)),"")</f>
        <v/>
      </c>
      <c r="V27" s="3" t="str" cm="1">
        <f t="array" ref="V27">IFERROR(INDEX(Listes!$E$2:$E$7,MATCH(INDEX(T_Conges[Type d''absence],MATCH(1,(T_Conges[Nom complet]=$C27)*(T_Conges[Date début]&lt;=V$15)*(T_Conges[Date Fin]&gt;=V$15)*(T_Conges[Statut]="Validé"),0)),Listes!$D$2:$D$7,0)),"")</f>
        <v/>
      </c>
      <c r="W27" s="3" t="str" cm="1">
        <f t="array" ref="W27">IFERROR(INDEX(Listes!$E$2:$E$7,MATCH(INDEX(T_Conges[Type d''absence],MATCH(1,(T_Conges[Nom complet]=$C27)*(T_Conges[Date début]&lt;=W$15)*(T_Conges[Date Fin]&gt;=W$15)*(T_Conges[Statut]="Validé"),0)),Listes!$D$2:$D$7,0)),"")</f>
        <v/>
      </c>
      <c r="X27" s="3" t="str" cm="1">
        <f t="array" ref="X27">IFERROR(INDEX(Listes!$E$2:$E$7,MATCH(INDEX(T_Conges[Type d''absence],MATCH(1,(T_Conges[Nom complet]=$C27)*(T_Conges[Date début]&lt;=X$15)*(T_Conges[Date Fin]&gt;=X$15)*(T_Conges[Statut]="Validé"),0)),Listes!$D$2:$D$7,0)),"")</f>
        <v/>
      </c>
      <c r="Y27" s="3" t="str" cm="1">
        <f t="array" ref="Y27">IFERROR(INDEX(Listes!$E$2:$E$7,MATCH(INDEX(T_Conges[Type d''absence],MATCH(1,(T_Conges[Nom complet]=$C27)*(T_Conges[Date début]&lt;=Y$15)*(T_Conges[Date Fin]&gt;=Y$15)*(T_Conges[Statut]="Validé"),0)),Listes!$D$2:$D$7,0)),"")</f>
        <v/>
      </c>
      <c r="Z27" s="3" t="str" cm="1">
        <f t="array" ref="Z27">IFERROR(INDEX(Listes!$E$2:$E$7,MATCH(INDEX(T_Conges[Type d''absence],MATCH(1,(T_Conges[Nom complet]=$C27)*(T_Conges[Date début]&lt;=Z$15)*(T_Conges[Date Fin]&gt;=Z$15)*(T_Conges[Statut]="Validé"),0)),Listes!$D$2:$D$7,0)),"")</f>
        <v/>
      </c>
      <c r="AA27" s="3" t="str" cm="1">
        <f t="array" ref="AA27">IFERROR(INDEX(Listes!$E$2:$E$7,MATCH(INDEX(T_Conges[Type d''absence],MATCH(1,(T_Conges[Nom complet]=$C27)*(T_Conges[Date début]&lt;=AA$15)*(T_Conges[Date Fin]&gt;=AA$15)*(T_Conges[Statut]="Validé"),0)),Listes!$D$2:$D$7,0)),"")</f>
        <v/>
      </c>
      <c r="AB27" s="3" t="str" cm="1">
        <f t="array" ref="AB27">IFERROR(INDEX(Listes!$E$2:$E$7,MATCH(INDEX(T_Conges[Type d''absence],MATCH(1,(T_Conges[Nom complet]=$C27)*(T_Conges[Date début]&lt;=AB$15)*(T_Conges[Date Fin]&gt;=AB$15)*(T_Conges[Statut]="Validé"),0)),Listes!$D$2:$D$7,0)),"")</f>
        <v/>
      </c>
      <c r="AC27" s="3" t="str" cm="1">
        <f t="array" ref="AC27">IFERROR(INDEX(Listes!$E$2:$E$7,MATCH(INDEX(T_Conges[Type d''absence],MATCH(1,(T_Conges[Nom complet]=$C27)*(T_Conges[Date début]&lt;=AC$15)*(T_Conges[Date Fin]&gt;=AC$15)*(T_Conges[Statut]="Validé"),0)),Listes!$D$2:$D$7,0)),"")</f>
        <v/>
      </c>
      <c r="AD27" s="3" t="str" cm="1">
        <f t="array" ref="AD27">IFERROR(INDEX(Listes!$E$2:$E$7,MATCH(INDEX(T_Conges[Type d''absence],MATCH(1,(T_Conges[Nom complet]=$C27)*(T_Conges[Date début]&lt;=AD$15)*(T_Conges[Date Fin]&gt;=AD$15)*(T_Conges[Statut]="Validé"),0)),Listes!$D$2:$D$7,0)),"")</f>
        <v/>
      </c>
      <c r="AE27" s="3" t="str" cm="1">
        <f t="array" ref="AE27">IFERROR(INDEX(Listes!$E$2:$E$7,MATCH(INDEX(T_Conges[Type d''absence],MATCH(1,(T_Conges[Nom complet]=$C27)*(T_Conges[Date début]&lt;=AE$15)*(T_Conges[Date Fin]&gt;=AE$15)*(T_Conges[Statut]="Validé"),0)),Listes!$D$2:$D$7,0)),"")</f>
        <v/>
      </c>
      <c r="AF27" s="3" t="str" cm="1">
        <f t="array" ref="AF27">IFERROR(INDEX(Listes!$E$2:$E$7,MATCH(INDEX(T_Conges[Type d''absence],MATCH(1,(T_Conges[Nom complet]=$C27)*(T_Conges[Date début]&lt;=AF$15)*(T_Conges[Date Fin]&gt;=AF$15)*(T_Conges[Statut]="Validé"),0)),Listes!$D$2:$D$7,0)),"")</f>
        <v/>
      </c>
      <c r="AG27" s="3" t="str" cm="1">
        <f t="array" ref="AG27">IFERROR(INDEX(Listes!$E$2:$E$7,MATCH(INDEX(T_Conges[Type d''absence],MATCH(1,(T_Conges[Nom complet]=$C27)*(T_Conges[Date début]&lt;=AG$15)*(T_Conges[Date Fin]&gt;=AG$15)*(T_Conges[Statut]="Validé"),0)),Listes!$D$2:$D$7,0)),"")</f>
        <v/>
      </c>
      <c r="AH27" s="3" t="str" cm="1">
        <f t="array" ref="AH27">IFERROR(INDEX(Listes!$E$2:$E$7,MATCH(INDEX(T_Conges[Type d''absence],MATCH(1,(T_Conges[Nom complet]=$C27)*(T_Conges[Date début]&lt;=AH$15)*(T_Conges[Date Fin]&gt;=AH$15)*(T_Conges[Statut]="Validé"),0)),Listes!$D$2:$D$7,0)),"")</f>
        <v/>
      </c>
      <c r="AI27" s="3" t="str" cm="1">
        <f t="array" ref="AI27">IFERROR(INDEX(Listes!$E$2:$E$7,MATCH(INDEX(T_Conges[Type d''absence],MATCH(1,(T_Conges[Nom complet]=$C27)*(T_Conges[Date début]&lt;=AI$15)*(T_Conges[Date Fin]&gt;=AI$15)*(T_Conges[Statut]="Validé"),0)),Listes!$D$2:$D$7,0)),"")</f>
        <v/>
      </c>
      <c r="AJ27" s="3" t="str" cm="1">
        <f t="array" ref="AJ27">IFERROR(INDEX(Listes!$E$2:$E$7,MATCH(INDEX(T_Conges[Type d''absence],MATCH(1,(T_Conges[Nom complet]=$C27)*(T_Conges[Date début]&lt;=AJ$15)*(T_Conges[Date Fin]&gt;=AJ$15)*(T_Conges[Statut]="Validé"),0)),Listes!$D$2:$D$7,0)),"")</f>
        <v/>
      </c>
      <c r="AK27" s="3" t="str" cm="1">
        <f t="array" ref="AK27">IFERROR(INDEX(Listes!$E$2:$E$7,MATCH(INDEX(T_Conges[Type d''absence],MATCH(1,(T_Conges[Nom complet]=$C27)*(T_Conges[Date début]&lt;=AK$15)*(T_Conges[Date Fin]&gt;=AK$15)*(T_Conges[Statut]="Validé"),0)),Listes!$D$2:$D$7,0)),"")</f>
        <v/>
      </c>
      <c r="AL27" s="3" t="str" cm="1">
        <f t="array" ref="AL27">IFERROR(INDEX(Listes!$E$2:$E$7,MATCH(INDEX(T_Conges[Type d''absence],MATCH(1,(T_Conges[Nom complet]=$C27)*(T_Conges[Date début]&lt;=AL$15)*(T_Conges[Date Fin]&gt;=AL$15)*(T_Conges[Statut]="Validé"),0)),Listes!$D$2:$D$7,0)),"")</f>
        <v/>
      </c>
    </row>
    <row r="28" spans="3:38" x14ac:dyDescent="0.3">
      <c r="C28" s="3" t="str" cm="1">
        <f t="array" ref="C28">IFERROR(INDEX(T_Conges[Nom complet],MATCH(0,COUNTIF($C$15:C27,T_Conges[Nom complet]),0)),"")</f>
        <v/>
      </c>
      <c r="D28" s="3" t="str">
        <f>IFERROR(VLOOKUP(C28,T_Conges[[Nom complet]:[Département]],2,0),"")</f>
        <v/>
      </c>
      <c r="E28" s="3" t="str">
        <f>IFERROR(VLOOKUP(C28,T_Conges[[Nom complet]:[Poste]],3,0),"")</f>
        <v/>
      </c>
      <c r="F28" s="3" cm="1">
        <f t="array" ref="F28">SUMPRODUCT(--(H28:AL28&lt;&gt;""))</f>
        <v>0</v>
      </c>
      <c r="G28" s="15" cm="1">
        <f t="array" ref="G28">SUMPRODUCT(--(H28:AL28&lt;&gt;""))</f>
        <v>0</v>
      </c>
      <c r="H28" s="3" t="str" cm="1">
        <f t="array" ref="H28">IFERROR(INDEX(Listes!$E$2:$E$7,MATCH(INDEX(T_Conges[Type d''absence],MATCH(1,(T_Conges[Nom complet]=$C28)*(T_Conges[Date début]&lt;=H$15)*(T_Conges[Date Fin]&gt;=H$15)*(T_Conges[Statut]="Validé"),0)),Listes!$D$2:$D$7,0)),"")</f>
        <v/>
      </c>
      <c r="I28" s="3" t="str" cm="1">
        <f t="array" ref="I28">IFERROR(INDEX(Listes!$E$2:$E$7,MATCH(INDEX(T_Conges[Type d''absence],MATCH(1,(T_Conges[Nom complet]=$C28)*(T_Conges[Date début]&lt;=I$15)*(T_Conges[Date Fin]&gt;=I$15)*(T_Conges[Statut]="Validé"),0)),Listes!$D$2:$D$7,0)),"")</f>
        <v/>
      </c>
      <c r="J28" s="3" t="str" cm="1">
        <f t="array" ref="J28">IFERROR(INDEX(Listes!$E$2:$E$7,MATCH(INDEX(T_Conges[Type d''absence],MATCH(1,(T_Conges[Nom complet]=$C28)*(T_Conges[Date début]&lt;=J$15)*(T_Conges[Date Fin]&gt;=J$15)*(T_Conges[Statut]="Validé"),0)),Listes!$D$2:$D$7,0)),"")</f>
        <v/>
      </c>
      <c r="K28" s="3" t="str" cm="1">
        <f t="array" ref="K28">IFERROR(INDEX(Listes!$E$2:$E$7,MATCH(INDEX(T_Conges[Type d''absence],MATCH(1,(T_Conges[Nom complet]=$C28)*(T_Conges[Date début]&lt;=K$15)*(T_Conges[Date Fin]&gt;=K$15)*(T_Conges[Statut]="Validé"),0)),Listes!$D$2:$D$7,0)),"")</f>
        <v/>
      </c>
      <c r="L28" s="3" t="str" cm="1">
        <f t="array" ref="L28">IFERROR(INDEX(Listes!$E$2:$E$7,MATCH(INDEX(T_Conges[Type d''absence],MATCH(1,(T_Conges[Nom complet]=$C28)*(T_Conges[Date début]&lt;=L$15)*(T_Conges[Date Fin]&gt;=L$15)*(T_Conges[Statut]="Validé"),0)),Listes!$D$2:$D$7,0)),"")</f>
        <v/>
      </c>
      <c r="M28" s="3" t="str" cm="1">
        <f t="array" ref="M28">IFERROR(INDEX(Listes!$E$2:$E$7,MATCH(INDEX(T_Conges[Type d''absence],MATCH(1,(T_Conges[Nom complet]=$C28)*(T_Conges[Date début]&lt;=M$15)*(T_Conges[Date Fin]&gt;=M$15)*(T_Conges[Statut]="Validé"),0)),Listes!$D$2:$D$7,0)),"")</f>
        <v/>
      </c>
      <c r="N28" s="3" t="str" cm="1">
        <f t="array" ref="N28">IFERROR(INDEX(Listes!$E$2:$E$7,MATCH(INDEX(T_Conges[Type d''absence],MATCH(1,(T_Conges[Nom complet]=$C28)*(T_Conges[Date début]&lt;=N$15)*(T_Conges[Date Fin]&gt;=N$15)*(T_Conges[Statut]="Validé"),0)),Listes!$D$2:$D$7,0)),"")</f>
        <v/>
      </c>
      <c r="O28" s="3" t="str" cm="1">
        <f t="array" ref="O28">IFERROR(INDEX(Listes!$E$2:$E$7,MATCH(INDEX(T_Conges[Type d''absence],MATCH(1,(T_Conges[Nom complet]=$C28)*(T_Conges[Date début]&lt;=O$15)*(T_Conges[Date Fin]&gt;=O$15)*(T_Conges[Statut]="Validé"),0)),Listes!$D$2:$D$7,0)),"")</f>
        <v/>
      </c>
      <c r="P28" s="3" t="str" cm="1">
        <f t="array" ref="P28">IFERROR(INDEX(Listes!$E$2:$E$7,MATCH(INDEX(T_Conges[Type d''absence],MATCH(1,(T_Conges[Nom complet]=$C28)*(T_Conges[Date début]&lt;=P$15)*(T_Conges[Date Fin]&gt;=P$15)*(T_Conges[Statut]="Validé"),0)),Listes!$D$2:$D$7,0)),"")</f>
        <v/>
      </c>
      <c r="Q28" s="3" t="str" cm="1">
        <f t="array" ref="Q28">IFERROR(INDEX(Listes!$E$2:$E$7,MATCH(INDEX(T_Conges[Type d''absence],MATCH(1,(T_Conges[Nom complet]=$C28)*(T_Conges[Date début]&lt;=Q$15)*(T_Conges[Date Fin]&gt;=Q$15)*(T_Conges[Statut]="Validé"),0)),Listes!$D$2:$D$7,0)),"")</f>
        <v/>
      </c>
      <c r="R28" s="3" t="str" cm="1">
        <f t="array" ref="R28">IFERROR(INDEX(Listes!$E$2:$E$7,MATCH(INDEX(T_Conges[Type d''absence],MATCH(1,(T_Conges[Nom complet]=$C28)*(T_Conges[Date début]&lt;=R$15)*(T_Conges[Date Fin]&gt;=R$15)*(T_Conges[Statut]="Validé"),0)),Listes!$D$2:$D$7,0)),"")</f>
        <v/>
      </c>
      <c r="S28" s="3" t="str" cm="1">
        <f t="array" ref="S28">IFERROR(INDEX(Listes!$E$2:$E$7,MATCH(INDEX(T_Conges[Type d''absence],MATCH(1,(T_Conges[Nom complet]=$C28)*(T_Conges[Date début]&lt;=S$15)*(T_Conges[Date Fin]&gt;=S$15)*(T_Conges[Statut]="Validé"),0)),Listes!$D$2:$D$7,0)),"")</f>
        <v/>
      </c>
      <c r="T28" s="3" t="str" cm="1">
        <f t="array" ref="T28">IFERROR(INDEX(Listes!$E$2:$E$7,MATCH(INDEX(T_Conges[Type d''absence],MATCH(1,(T_Conges[Nom complet]=$C28)*(T_Conges[Date début]&lt;=T$15)*(T_Conges[Date Fin]&gt;=T$15)*(T_Conges[Statut]="Validé"),0)),Listes!$D$2:$D$7,0)),"")</f>
        <v/>
      </c>
      <c r="U28" s="3" t="str" cm="1">
        <f t="array" ref="U28">IFERROR(INDEX(Listes!$E$2:$E$7,MATCH(INDEX(T_Conges[Type d''absence],MATCH(1,(T_Conges[Nom complet]=$C28)*(T_Conges[Date début]&lt;=U$15)*(T_Conges[Date Fin]&gt;=U$15)*(T_Conges[Statut]="Validé"),0)),Listes!$D$2:$D$7,0)),"")</f>
        <v/>
      </c>
      <c r="V28" s="3" t="str" cm="1">
        <f t="array" ref="V28">IFERROR(INDEX(Listes!$E$2:$E$7,MATCH(INDEX(T_Conges[Type d''absence],MATCH(1,(T_Conges[Nom complet]=$C28)*(T_Conges[Date début]&lt;=V$15)*(T_Conges[Date Fin]&gt;=V$15)*(T_Conges[Statut]="Validé"),0)),Listes!$D$2:$D$7,0)),"")</f>
        <v/>
      </c>
      <c r="W28" s="3" t="str" cm="1">
        <f t="array" ref="W28">IFERROR(INDEX(Listes!$E$2:$E$7,MATCH(INDEX(T_Conges[Type d''absence],MATCH(1,(T_Conges[Nom complet]=$C28)*(T_Conges[Date début]&lt;=W$15)*(T_Conges[Date Fin]&gt;=W$15)*(T_Conges[Statut]="Validé"),0)),Listes!$D$2:$D$7,0)),"")</f>
        <v/>
      </c>
      <c r="X28" s="3" t="str" cm="1">
        <f t="array" ref="X28">IFERROR(INDEX(Listes!$E$2:$E$7,MATCH(INDEX(T_Conges[Type d''absence],MATCH(1,(T_Conges[Nom complet]=$C28)*(T_Conges[Date début]&lt;=X$15)*(T_Conges[Date Fin]&gt;=X$15)*(T_Conges[Statut]="Validé"),0)),Listes!$D$2:$D$7,0)),"")</f>
        <v/>
      </c>
      <c r="Y28" s="3" t="str" cm="1">
        <f t="array" ref="Y28">IFERROR(INDEX(Listes!$E$2:$E$7,MATCH(INDEX(T_Conges[Type d''absence],MATCH(1,(T_Conges[Nom complet]=$C28)*(T_Conges[Date début]&lt;=Y$15)*(T_Conges[Date Fin]&gt;=Y$15)*(T_Conges[Statut]="Validé"),0)),Listes!$D$2:$D$7,0)),"")</f>
        <v/>
      </c>
      <c r="Z28" s="3" t="str" cm="1">
        <f t="array" ref="Z28">IFERROR(INDEX(Listes!$E$2:$E$7,MATCH(INDEX(T_Conges[Type d''absence],MATCH(1,(T_Conges[Nom complet]=$C28)*(T_Conges[Date début]&lt;=Z$15)*(T_Conges[Date Fin]&gt;=Z$15)*(T_Conges[Statut]="Validé"),0)),Listes!$D$2:$D$7,0)),"")</f>
        <v/>
      </c>
      <c r="AA28" s="3" t="str" cm="1">
        <f t="array" ref="AA28">IFERROR(INDEX(Listes!$E$2:$E$7,MATCH(INDEX(T_Conges[Type d''absence],MATCH(1,(T_Conges[Nom complet]=$C28)*(T_Conges[Date début]&lt;=AA$15)*(T_Conges[Date Fin]&gt;=AA$15)*(T_Conges[Statut]="Validé"),0)),Listes!$D$2:$D$7,0)),"")</f>
        <v/>
      </c>
      <c r="AB28" s="3" t="str" cm="1">
        <f t="array" ref="AB28">IFERROR(INDEX(Listes!$E$2:$E$7,MATCH(INDEX(T_Conges[Type d''absence],MATCH(1,(T_Conges[Nom complet]=$C28)*(T_Conges[Date début]&lt;=AB$15)*(T_Conges[Date Fin]&gt;=AB$15)*(T_Conges[Statut]="Validé"),0)),Listes!$D$2:$D$7,0)),"")</f>
        <v/>
      </c>
      <c r="AC28" s="3" t="str" cm="1">
        <f t="array" ref="AC28">IFERROR(INDEX(Listes!$E$2:$E$7,MATCH(INDEX(T_Conges[Type d''absence],MATCH(1,(T_Conges[Nom complet]=$C28)*(T_Conges[Date début]&lt;=AC$15)*(T_Conges[Date Fin]&gt;=AC$15)*(T_Conges[Statut]="Validé"),0)),Listes!$D$2:$D$7,0)),"")</f>
        <v/>
      </c>
      <c r="AD28" s="3" t="str" cm="1">
        <f t="array" ref="AD28">IFERROR(INDEX(Listes!$E$2:$E$7,MATCH(INDEX(T_Conges[Type d''absence],MATCH(1,(T_Conges[Nom complet]=$C28)*(T_Conges[Date début]&lt;=AD$15)*(T_Conges[Date Fin]&gt;=AD$15)*(T_Conges[Statut]="Validé"),0)),Listes!$D$2:$D$7,0)),"")</f>
        <v/>
      </c>
      <c r="AE28" s="3" t="str" cm="1">
        <f t="array" ref="AE28">IFERROR(INDEX(Listes!$E$2:$E$7,MATCH(INDEX(T_Conges[Type d''absence],MATCH(1,(T_Conges[Nom complet]=$C28)*(T_Conges[Date début]&lt;=AE$15)*(T_Conges[Date Fin]&gt;=AE$15)*(T_Conges[Statut]="Validé"),0)),Listes!$D$2:$D$7,0)),"")</f>
        <v/>
      </c>
      <c r="AF28" s="3" t="str" cm="1">
        <f t="array" ref="AF28">IFERROR(INDEX(Listes!$E$2:$E$7,MATCH(INDEX(T_Conges[Type d''absence],MATCH(1,(T_Conges[Nom complet]=$C28)*(T_Conges[Date début]&lt;=AF$15)*(T_Conges[Date Fin]&gt;=AF$15)*(T_Conges[Statut]="Validé"),0)),Listes!$D$2:$D$7,0)),"")</f>
        <v/>
      </c>
      <c r="AG28" s="3" t="str" cm="1">
        <f t="array" ref="AG28">IFERROR(INDEX(Listes!$E$2:$E$7,MATCH(INDEX(T_Conges[Type d''absence],MATCH(1,(T_Conges[Nom complet]=$C28)*(T_Conges[Date début]&lt;=AG$15)*(T_Conges[Date Fin]&gt;=AG$15)*(T_Conges[Statut]="Validé"),0)),Listes!$D$2:$D$7,0)),"")</f>
        <v/>
      </c>
      <c r="AH28" s="3" t="str" cm="1">
        <f t="array" ref="AH28">IFERROR(INDEX(Listes!$E$2:$E$7,MATCH(INDEX(T_Conges[Type d''absence],MATCH(1,(T_Conges[Nom complet]=$C28)*(T_Conges[Date début]&lt;=AH$15)*(T_Conges[Date Fin]&gt;=AH$15)*(T_Conges[Statut]="Validé"),0)),Listes!$D$2:$D$7,0)),"")</f>
        <v/>
      </c>
      <c r="AI28" s="3" t="str" cm="1">
        <f t="array" ref="AI28">IFERROR(INDEX(Listes!$E$2:$E$7,MATCH(INDEX(T_Conges[Type d''absence],MATCH(1,(T_Conges[Nom complet]=$C28)*(T_Conges[Date début]&lt;=AI$15)*(T_Conges[Date Fin]&gt;=AI$15)*(T_Conges[Statut]="Validé"),0)),Listes!$D$2:$D$7,0)),"")</f>
        <v/>
      </c>
      <c r="AJ28" s="3" t="str" cm="1">
        <f t="array" ref="AJ28">IFERROR(INDEX(Listes!$E$2:$E$7,MATCH(INDEX(T_Conges[Type d''absence],MATCH(1,(T_Conges[Nom complet]=$C28)*(T_Conges[Date début]&lt;=AJ$15)*(T_Conges[Date Fin]&gt;=AJ$15)*(T_Conges[Statut]="Validé"),0)),Listes!$D$2:$D$7,0)),"")</f>
        <v/>
      </c>
      <c r="AK28" s="3" t="str" cm="1">
        <f t="array" ref="AK28">IFERROR(INDEX(Listes!$E$2:$E$7,MATCH(INDEX(T_Conges[Type d''absence],MATCH(1,(T_Conges[Nom complet]=$C28)*(T_Conges[Date début]&lt;=AK$15)*(T_Conges[Date Fin]&gt;=AK$15)*(T_Conges[Statut]="Validé"),0)),Listes!$D$2:$D$7,0)),"")</f>
        <v/>
      </c>
      <c r="AL28" s="3" t="str" cm="1">
        <f t="array" ref="AL28">IFERROR(INDEX(Listes!$E$2:$E$7,MATCH(INDEX(T_Conges[Type d''absence],MATCH(1,(T_Conges[Nom complet]=$C28)*(T_Conges[Date début]&lt;=AL$15)*(T_Conges[Date Fin]&gt;=AL$15)*(T_Conges[Statut]="Validé"),0)),Listes!$D$2:$D$7,0)),"")</f>
        <v/>
      </c>
    </row>
    <row r="29" spans="3:38" x14ac:dyDescent="0.3">
      <c r="C29" s="3" t="str" cm="1">
        <f t="array" ref="C29">IFERROR(INDEX(T_Conges[Nom complet],MATCH(0,COUNTIF($C$15:C28,T_Conges[Nom complet]),0)),"")</f>
        <v/>
      </c>
      <c r="D29" s="3" t="str">
        <f>IFERROR(VLOOKUP(C29,T_Conges[[Nom complet]:[Département]],2,0),"")</f>
        <v/>
      </c>
      <c r="E29" s="3" t="str">
        <f>IFERROR(VLOOKUP(C29,T_Conges[[Nom complet]:[Poste]],3,0),"")</f>
        <v/>
      </c>
      <c r="F29" s="3" cm="1">
        <f t="array" ref="F29">SUMPRODUCT(--(H29:AL29&lt;&gt;""))</f>
        <v>0</v>
      </c>
      <c r="G29" s="15" cm="1">
        <f t="array" ref="G29">SUMPRODUCT(--(H29:AL29&lt;&gt;""))</f>
        <v>0</v>
      </c>
      <c r="H29" s="3" t="str" cm="1">
        <f t="array" ref="H29">IFERROR(INDEX(Listes!$E$2:$E$7,MATCH(INDEX(T_Conges[Type d''absence],MATCH(1,(T_Conges[Nom complet]=$C29)*(T_Conges[Date début]&lt;=H$15)*(T_Conges[Date Fin]&gt;=H$15)*(T_Conges[Statut]="Validé"),0)),Listes!$D$2:$D$7,0)),"")</f>
        <v/>
      </c>
      <c r="I29" s="3" t="str" cm="1">
        <f t="array" ref="I29">IFERROR(INDEX(Listes!$E$2:$E$7,MATCH(INDEX(T_Conges[Type d''absence],MATCH(1,(T_Conges[Nom complet]=$C29)*(T_Conges[Date début]&lt;=I$15)*(T_Conges[Date Fin]&gt;=I$15)*(T_Conges[Statut]="Validé"),0)),Listes!$D$2:$D$7,0)),"")</f>
        <v/>
      </c>
      <c r="J29" s="3" t="str" cm="1">
        <f t="array" ref="J29">IFERROR(INDEX(Listes!$E$2:$E$7,MATCH(INDEX(T_Conges[Type d''absence],MATCH(1,(T_Conges[Nom complet]=$C29)*(T_Conges[Date début]&lt;=J$15)*(T_Conges[Date Fin]&gt;=J$15)*(T_Conges[Statut]="Validé"),0)),Listes!$D$2:$D$7,0)),"")</f>
        <v/>
      </c>
      <c r="K29" s="3" t="str" cm="1">
        <f t="array" ref="K29">IFERROR(INDEX(Listes!$E$2:$E$7,MATCH(INDEX(T_Conges[Type d''absence],MATCH(1,(T_Conges[Nom complet]=$C29)*(T_Conges[Date début]&lt;=K$15)*(T_Conges[Date Fin]&gt;=K$15)*(T_Conges[Statut]="Validé"),0)),Listes!$D$2:$D$7,0)),"")</f>
        <v/>
      </c>
      <c r="L29" s="3" t="str" cm="1">
        <f t="array" ref="L29">IFERROR(INDEX(Listes!$E$2:$E$7,MATCH(INDEX(T_Conges[Type d''absence],MATCH(1,(T_Conges[Nom complet]=$C29)*(T_Conges[Date début]&lt;=L$15)*(T_Conges[Date Fin]&gt;=L$15)*(T_Conges[Statut]="Validé"),0)),Listes!$D$2:$D$7,0)),"")</f>
        <v/>
      </c>
      <c r="M29" s="3" t="str" cm="1">
        <f t="array" ref="M29">IFERROR(INDEX(Listes!$E$2:$E$7,MATCH(INDEX(T_Conges[Type d''absence],MATCH(1,(T_Conges[Nom complet]=$C29)*(T_Conges[Date début]&lt;=M$15)*(T_Conges[Date Fin]&gt;=M$15)*(T_Conges[Statut]="Validé"),0)),Listes!$D$2:$D$7,0)),"")</f>
        <v/>
      </c>
      <c r="N29" s="3" t="str" cm="1">
        <f t="array" ref="N29">IFERROR(INDEX(Listes!$E$2:$E$7,MATCH(INDEX(T_Conges[Type d''absence],MATCH(1,(T_Conges[Nom complet]=$C29)*(T_Conges[Date début]&lt;=N$15)*(T_Conges[Date Fin]&gt;=N$15)*(T_Conges[Statut]="Validé"),0)),Listes!$D$2:$D$7,0)),"")</f>
        <v/>
      </c>
      <c r="O29" s="3" t="str" cm="1">
        <f t="array" ref="O29">IFERROR(INDEX(Listes!$E$2:$E$7,MATCH(INDEX(T_Conges[Type d''absence],MATCH(1,(T_Conges[Nom complet]=$C29)*(T_Conges[Date début]&lt;=O$15)*(T_Conges[Date Fin]&gt;=O$15)*(T_Conges[Statut]="Validé"),0)),Listes!$D$2:$D$7,0)),"")</f>
        <v/>
      </c>
      <c r="P29" s="3" t="str" cm="1">
        <f t="array" ref="P29">IFERROR(INDEX(Listes!$E$2:$E$7,MATCH(INDEX(T_Conges[Type d''absence],MATCH(1,(T_Conges[Nom complet]=$C29)*(T_Conges[Date début]&lt;=P$15)*(T_Conges[Date Fin]&gt;=P$15)*(T_Conges[Statut]="Validé"),0)),Listes!$D$2:$D$7,0)),"")</f>
        <v/>
      </c>
      <c r="Q29" s="3" t="str" cm="1">
        <f t="array" ref="Q29">IFERROR(INDEX(Listes!$E$2:$E$7,MATCH(INDEX(T_Conges[Type d''absence],MATCH(1,(T_Conges[Nom complet]=$C29)*(T_Conges[Date début]&lt;=Q$15)*(T_Conges[Date Fin]&gt;=Q$15)*(T_Conges[Statut]="Validé"),0)),Listes!$D$2:$D$7,0)),"")</f>
        <v/>
      </c>
      <c r="R29" s="3" t="str" cm="1">
        <f t="array" ref="R29">IFERROR(INDEX(Listes!$E$2:$E$7,MATCH(INDEX(T_Conges[Type d''absence],MATCH(1,(T_Conges[Nom complet]=$C29)*(T_Conges[Date début]&lt;=R$15)*(T_Conges[Date Fin]&gt;=R$15)*(T_Conges[Statut]="Validé"),0)),Listes!$D$2:$D$7,0)),"")</f>
        <v/>
      </c>
      <c r="S29" s="3" t="str" cm="1">
        <f t="array" ref="S29">IFERROR(INDEX(Listes!$E$2:$E$7,MATCH(INDEX(T_Conges[Type d''absence],MATCH(1,(T_Conges[Nom complet]=$C29)*(T_Conges[Date début]&lt;=S$15)*(T_Conges[Date Fin]&gt;=S$15)*(T_Conges[Statut]="Validé"),0)),Listes!$D$2:$D$7,0)),"")</f>
        <v/>
      </c>
      <c r="T29" s="3" t="str" cm="1">
        <f t="array" ref="T29">IFERROR(INDEX(Listes!$E$2:$E$7,MATCH(INDEX(T_Conges[Type d''absence],MATCH(1,(T_Conges[Nom complet]=$C29)*(T_Conges[Date début]&lt;=T$15)*(T_Conges[Date Fin]&gt;=T$15)*(T_Conges[Statut]="Validé"),0)),Listes!$D$2:$D$7,0)),"")</f>
        <v/>
      </c>
      <c r="U29" s="3" t="str" cm="1">
        <f t="array" ref="U29">IFERROR(INDEX(Listes!$E$2:$E$7,MATCH(INDEX(T_Conges[Type d''absence],MATCH(1,(T_Conges[Nom complet]=$C29)*(T_Conges[Date début]&lt;=U$15)*(T_Conges[Date Fin]&gt;=U$15)*(T_Conges[Statut]="Validé"),0)),Listes!$D$2:$D$7,0)),"")</f>
        <v/>
      </c>
      <c r="V29" s="3" t="str" cm="1">
        <f t="array" ref="V29">IFERROR(INDEX(Listes!$E$2:$E$7,MATCH(INDEX(T_Conges[Type d''absence],MATCH(1,(T_Conges[Nom complet]=$C29)*(T_Conges[Date début]&lt;=V$15)*(T_Conges[Date Fin]&gt;=V$15)*(T_Conges[Statut]="Validé"),0)),Listes!$D$2:$D$7,0)),"")</f>
        <v/>
      </c>
      <c r="W29" s="3" t="str" cm="1">
        <f t="array" ref="W29">IFERROR(INDEX(Listes!$E$2:$E$7,MATCH(INDEX(T_Conges[Type d''absence],MATCH(1,(T_Conges[Nom complet]=$C29)*(T_Conges[Date début]&lt;=W$15)*(T_Conges[Date Fin]&gt;=W$15)*(T_Conges[Statut]="Validé"),0)),Listes!$D$2:$D$7,0)),"")</f>
        <v/>
      </c>
      <c r="X29" s="3" t="str" cm="1">
        <f t="array" ref="X29">IFERROR(INDEX(Listes!$E$2:$E$7,MATCH(INDEX(T_Conges[Type d''absence],MATCH(1,(T_Conges[Nom complet]=$C29)*(T_Conges[Date début]&lt;=X$15)*(T_Conges[Date Fin]&gt;=X$15)*(T_Conges[Statut]="Validé"),0)),Listes!$D$2:$D$7,0)),"")</f>
        <v/>
      </c>
      <c r="Y29" s="3" t="str" cm="1">
        <f t="array" ref="Y29">IFERROR(INDEX(Listes!$E$2:$E$7,MATCH(INDEX(T_Conges[Type d''absence],MATCH(1,(T_Conges[Nom complet]=$C29)*(T_Conges[Date début]&lt;=Y$15)*(T_Conges[Date Fin]&gt;=Y$15)*(T_Conges[Statut]="Validé"),0)),Listes!$D$2:$D$7,0)),"")</f>
        <v/>
      </c>
      <c r="Z29" s="3" t="str" cm="1">
        <f t="array" ref="Z29">IFERROR(INDEX(Listes!$E$2:$E$7,MATCH(INDEX(T_Conges[Type d''absence],MATCH(1,(T_Conges[Nom complet]=$C29)*(T_Conges[Date début]&lt;=Z$15)*(T_Conges[Date Fin]&gt;=Z$15)*(T_Conges[Statut]="Validé"),0)),Listes!$D$2:$D$7,0)),"")</f>
        <v/>
      </c>
      <c r="AA29" s="3" t="str" cm="1">
        <f t="array" ref="AA29">IFERROR(INDEX(Listes!$E$2:$E$7,MATCH(INDEX(T_Conges[Type d''absence],MATCH(1,(T_Conges[Nom complet]=$C29)*(T_Conges[Date début]&lt;=AA$15)*(T_Conges[Date Fin]&gt;=AA$15)*(T_Conges[Statut]="Validé"),0)),Listes!$D$2:$D$7,0)),"")</f>
        <v/>
      </c>
      <c r="AB29" s="3" t="str" cm="1">
        <f t="array" ref="AB29">IFERROR(INDEX(Listes!$E$2:$E$7,MATCH(INDEX(T_Conges[Type d''absence],MATCH(1,(T_Conges[Nom complet]=$C29)*(T_Conges[Date début]&lt;=AB$15)*(T_Conges[Date Fin]&gt;=AB$15)*(T_Conges[Statut]="Validé"),0)),Listes!$D$2:$D$7,0)),"")</f>
        <v/>
      </c>
      <c r="AC29" s="3" t="str" cm="1">
        <f t="array" ref="AC29">IFERROR(INDEX(Listes!$E$2:$E$7,MATCH(INDEX(T_Conges[Type d''absence],MATCH(1,(T_Conges[Nom complet]=$C29)*(T_Conges[Date début]&lt;=AC$15)*(T_Conges[Date Fin]&gt;=AC$15)*(T_Conges[Statut]="Validé"),0)),Listes!$D$2:$D$7,0)),"")</f>
        <v/>
      </c>
      <c r="AD29" s="3" t="str" cm="1">
        <f t="array" ref="AD29">IFERROR(INDEX(Listes!$E$2:$E$7,MATCH(INDEX(T_Conges[Type d''absence],MATCH(1,(T_Conges[Nom complet]=$C29)*(T_Conges[Date début]&lt;=AD$15)*(T_Conges[Date Fin]&gt;=AD$15)*(T_Conges[Statut]="Validé"),0)),Listes!$D$2:$D$7,0)),"")</f>
        <v/>
      </c>
      <c r="AE29" s="3" t="str" cm="1">
        <f t="array" ref="AE29">IFERROR(INDEX(Listes!$E$2:$E$7,MATCH(INDEX(T_Conges[Type d''absence],MATCH(1,(T_Conges[Nom complet]=$C29)*(T_Conges[Date début]&lt;=AE$15)*(T_Conges[Date Fin]&gt;=AE$15)*(T_Conges[Statut]="Validé"),0)),Listes!$D$2:$D$7,0)),"")</f>
        <v/>
      </c>
      <c r="AF29" s="3" t="str" cm="1">
        <f t="array" ref="AF29">IFERROR(INDEX(Listes!$E$2:$E$7,MATCH(INDEX(T_Conges[Type d''absence],MATCH(1,(T_Conges[Nom complet]=$C29)*(T_Conges[Date début]&lt;=AF$15)*(T_Conges[Date Fin]&gt;=AF$15)*(T_Conges[Statut]="Validé"),0)),Listes!$D$2:$D$7,0)),"")</f>
        <v/>
      </c>
      <c r="AG29" s="3" t="str" cm="1">
        <f t="array" ref="AG29">IFERROR(INDEX(Listes!$E$2:$E$7,MATCH(INDEX(T_Conges[Type d''absence],MATCH(1,(T_Conges[Nom complet]=$C29)*(T_Conges[Date début]&lt;=AG$15)*(T_Conges[Date Fin]&gt;=AG$15)*(T_Conges[Statut]="Validé"),0)),Listes!$D$2:$D$7,0)),"")</f>
        <v/>
      </c>
      <c r="AH29" s="3" t="str" cm="1">
        <f t="array" ref="AH29">IFERROR(INDEX(Listes!$E$2:$E$7,MATCH(INDEX(T_Conges[Type d''absence],MATCH(1,(T_Conges[Nom complet]=$C29)*(T_Conges[Date début]&lt;=AH$15)*(T_Conges[Date Fin]&gt;=AH$15)*(T_Conges[Statut]="Validé"),0)),Listes!$D$2:$D$7,0)),"")</f>
        <v/>
      </c>
      <c r="AI29" s="3" t="str" cm="1">
        <f t="array" ref="AI29">IFERROR(INDEX(Listes!$E$2:$E$7,MATCH(INDEX(T_Conges[Type d''absence],MATCH(1,(T_Conges[Nom complet]=$C29)*(T_Conges[Date début]&lt;=AI$15)*(T_Conges[Date Fin]&gt;=AI$15)*(T_Conges[Statut]="Validé"),0)),Listes!$D$2:$D$7,0)),"")</f>
        <v/>
      </c>
      <c r="AJ29" s="3" t="str" cm="1">
        <f t="array" ref="AJ29">IFERROR(INDEX(Listes!$E$2:$E$7,MATCH(INDEX(T_Conges[Type d''absence],MATCH(1,(T_Conges[Nom complet]=$C29)*(T_Conges[Date début]&lt;=AJ$15)*(T_Conges[Date Fin]&gt;=AJ$15)*(T_Conges[Statut]="Validé"),0)),Listes!$D$2:$D$7,0)),"")</f>
        <v/>
      </c>
      <c r="AK29" s="3" t="str" cm="1">
        <f t="array" ref="AK29">IFERROR(INDEX(Listes!$E$2:$E$7,MATCH(INDEX(T_Conges[Type d''absence],MATCH(1,(T_Conges[Nom complet]=$C29)*(T_Conges[Date début]&lt;=AK$15)*(T_Conges[Date Fin]&gt;=AK$15)*(T_Conges[Statut]="Validé"),0)),Listes!$D$2:$D$7,0)),"")</f>
        <v/>
      </c>
      <c r="AL29" s="3" t="str" cm="1">
        <f t="array" ref="AL29">IFERROR(INDEX(Listes!$E$2:$E$7,MATCH(INDEX(T_Conges[Type d''absence],MATCH(1,(T_Conges[Nom complet]=$C29)*(T_Conges[Date début]&lt;=AL$15)*(T_Conges[Date Fin]&gt;=AL$15)*(T_Conges[Statut]="Validé"),0)),Listes!$D$2:$D$7,0)),"")</f>
        <v/>
      </c>
    </row>
    <row r="30" spans="3:38" x14ac:dyDescent="0.3">
      <c r="C30" s="3" t="str" cm="1">
        <f t="array" ref="C30">IFERROR(INDEX(T_Conges[Nom complet],MATCH(0,COUNTIF($C$15:C29,T_Conges[Nom complet]),0)),"")</f>
        <v/>
      </c>
      <c r="D30" s="3" t="str">
        <f>IFERROR(VLOOKUP(C30,T_Conges[[Nom complet]:[Département]],2,0),"")</f>
        <v/>
      </c>
      <c r="E30" s="3" t="str">
        <f>IFERROR(VLOOKUP(C30,T_Conges[[Nom complet]:[Poste]],3,0),"")</f>
        <v/>
      </c>
      <c r="F30" s="3" cm="1">
        <f t="array" ref="F30">SUMPRODUCT(--(H30:AL30&lt;&gt;""))</f>
        <v>0</v>
      </c>
      <c r="G30" s="15" cm="1">
        <f t="array" ref="G30">SUMPRODUCT(--(H30:AL30&lt;&gt;""))</f>
        <v>0</v>
      </c>
      <c r="H30" s="3" t="str" cm="1">
        <f t="array" ref="H30">IFERROR(INDEX(Listes!$E$2:$E$7,MATCH(INDEX(T_Conges[Type d''absence],MATCH(1,(T_Conges[Nom complet]=$C30)*(T_Conges[Date début]&lt;=H$15)*(T_Conges[Date Fin]&gt;=H$15)*(T_Conges[Statut]="Validé"),0)),Listes!$D$2:$D$7,0)),"")</f>
        <v/>
      </c>
      <c r="I30" s="3" t="str" cm="1">
        <f t="array" ref="I30">IFERROR(INDEX(Listes!$E$2:$E$7,MATCH(INDEX(T_Conges[Type d''absence],MATCH(1,(T_Conges[Nom complet]=$C30)*(T_Conges[Date début]&lt;=I$15)*(T_Conges[Date Fin]&gt;=I$15)*(T_Conges[Statut]="Validé"),0)),Listes!$D$2:$D$7,0)),"")</f>
        <v/>
      </c>
      <c r="J30" s="3" t="str" cm="1">
        <f t="array" ref="J30">IFERROR(INDEX(Listes!$E$2:$E$7,MATCH(INDEX(T_Conges[Type d''absence],MATCH(1,(T_Conges[Nom complet]=$C30)*(T_Conges[Date début]&lt;=J$15)*(T_Conges[Date Fin]&gt;=J$15)*(T_Conges[Statut]="Validé"),0)),Listes!$D$2:$D$7,0)),"")</f>
        <v/>
      </c>
      <c r="K30" s="3" t="str" cm="1">
        <f t="array" ref="K30">IFERROR(INDEX(Listes!$E$2:$E$7,MATCH(INDEX(T_Conges[Type d''absence],MATCH(1,(T_Conges[Nom complet]=$C30)*(T_Conges[Date début]&lt;=K$15)*(T_Conges[Date Fin]&gt;=K$15)*(T_Conges[Statut]="Validé"),0)),Listes!$D$2:$D$7,0)),"")</f>
        <v/>
      </c>
      <c r="L30" s="3" t="str" cm="1">
        <f t="array" ref="L30">IFERROR(INDEX(Listes!$E$2:$E$7,MATCH(INDEX(T_Conges[Type d''absence],MATCH(1,(T_Conges[Nom complet]=$C30)*(T_Conges[Date début]&lt;=L$15)*(T_Conges[Date Fin]&gt;=L$15)*(T_Conges[Statut]="Validé"),0)),Listes!$D$2:$D$7,0)),"")</f>
        <v/>
      </c>
      <c r="M30" s="3" t="str" cm="1">
        <f t="array" ref="M30">IFERROR(INDEX(Listes!$E$2:$E$7,MATCH(INDEX(T_Conges[Type d''absence],MATCH(1,(T_Conges[Nom complet]=$C30)*(T_Conges[Date début]&lt;=M$15)*(T_Conges[Date Fin]&gt;=M$15)*(T_Conges[Statut]="Validé"),0)),Listes!$D$2:$D$7,0)),"")</f>
        <v/>
      </c>
      <c r="N30" s="3" t="str" cm="1">
        <f t="array" ref="N30">IFERROR(INDEX(Listes!$E$2:$E$7,MATCH(INDEX(T_Conges[Type d''absence],MATCH(1,(T_Conges[Nom complet]=$C30)*(T_Conges[Date début]&lt;=N$15)*(T_Conges[Date Fin]&gt;=N$15)*(T_Conges[Statut]="Validé"),0)),Listes!$D$2:$D$7,0)),"")</f>
        <v/>
      </c>
      <c r="O30" s="3" t="str" cm="1">
        <f t="array" ref="O30">IFERROR(INDEX(Listes!$E$2:$E$7,MATCH(INDEX(T_Conges[Type d''absence],MATCH(1,(T_Conges[Nom complet]=$C30)*(T_Conges[Date début]&lt;=O$15)*(T_Conges[Date Fin]&gt;=O$15)*(T_Conges[Statut]="Validé"),0)),Listes!$D$2:$D$7,0)),"")</f>
        <v/>
      </c>
      <c r="P30" s="3" t="str" cm="1">
        <f t="array" ref="P30">IFERROR(INDEX(Listes!$E$2:$E$7,MATCH(INDEX(T_Conges[Type d''absence],MATCH(1,(T_Conges[Nom complet]=$C30)*(T_Conges[Date début]&lt;=P$15)*(T_Conges[Date Fin]&gt;=P$15)*(T_Conges[Statut]="Validé"),0)),Listes!$D$2:$D$7,0)),"")</f>
        <v/>
      </c>
      <c r="Q30" s="3" t="str" cm="1">
        <f t="array" ref="Q30">IFERROR(INDEX(Listes!$E$2:$E$7,MATCH(INDEX(T_Conges[Type d''absence],MATCH(1,(T_Conges[Nom complet]=$C30)*(T_Conges[Date début]&lt;=Q$15)*(T_Conges[Date Fin]&gt;=Q$15)*(T_Conges[Statut]="Validé"),0)),Listes!$D$2:$D$7,0)),"")</f>
        <v/>
      </c>
      <c r="R30" s="3" t="str" cm="1">
        <f t="array" ref="R30">IFERROR(INDEX(Listes!$E$2:$E$7,MATCH(INDEX(T_Conges[Type d''absence],MATCH(1,(T_Conges[Nom complet]=$C30)*(T_Conges[Date début]&lt;=R$15)*(T_Conges[Date Fin]&gt;=R$15)*(T_Conges[Statut]="Validé"),0)),Listes!$D$2:$D$7,0)),"")</f>
        <v/>
      </c>
      <c r="S30" s="3" t="str" cm="1">
        <f t="array" ref="S30">IFERROR(INDEX(Listes!$E$2:$E$7,MATCH(INDEX(T_Conges[Type d''absence],MATCH(1,(T_Conges[Nom complet]=$C30)*(T_Conges[Date début]&lt;=S$15)*(T_Conges[Date Fin]&gt;=S$15)*(T_Conges[Statut]="Validé"),0)),Listes!$D$2:$D$7,0)),"")</f>
        <v/>
      </c>
      <c r="T30" s="3" t="str" cm="1">
        <f t="array" ref="T30">IFERROR(INDEX(Listes!$E$2:$E$7,MATCH(INDEX(T_Conges[Type d''absence],MATCH(1,(T_Conges[Nom complet]=$C30)*(T_Conges[Date début]&lt;=T$15)*(T_Conges[Date Fin]&gt;=T$15)*(T_Conges[Statut]="Validé"),0)),Listes!$D$2:$D$7,0)),"")</f>
        <v/>
      </c>
      <c r="U30" s="3" t="str" cm="1">
        <f t="array" ref="U30">IFERROR(INDEX(Listes!$E$2:$E$7,MATCH(INDEX(T_Conges[Type d''absence],MATCH(1,(T_Conges[Nom complet]=$C30)*(T_Conges[Date début]&lt;=U$15)*(T_Conges[Date Fin]&gt;=U$15)*(T_Conges[Statut]="Validé"),0)),Listes!$D$2:$D$7,0)),"")</f>
        <v/>
      </c>
      <c r="V30" s="3" t="str" cm="1">
        <f t="array" ref="V30">IFERROR(INDEX(Listes!$E$2:$E$7,MATCH(INDEX(T_Conges[Type d''absence],MATCH(1,(T_Conges[Nom complet]=$C30)*(T_Conges[Date début]&lt;=V$15)*(T_Conges[Date Fin]&gt;=V$15)*(T_Conges[Statut]="Validé"),0)),Listes!$D$2:$D$7,0)),"")</f>
        <v/>
      </c>
      <c r="W30" s="3" t="str" cm="1">
        <f t="array" ref="W30">IFERROR(INDEX(Listes!$E$2:$E$7,MATCH(INDEX(T_Conges[Type d''absence],MATCH(1,(T_Conges[Nom complet]=$C30)*(T_Conges[Date début]&lt;=W$15)*(T_Conges[Date Fin]&gt;=W$15)*(T_Conges[Statut]="Validé"),0)),Listes!$D$2:$D$7,0)),"")</f>
        <v/>
      </c>
      <c r="X30" s="3" t="str" cm="1">
        <f t="array" ref="X30">IFERROR(INDEX(Listes!$E$2:$E$7,MATCH(INDEX(T_Conges[Type d''absence],MATCH(1,(T_Conges[Nom complet]=$C30)*(T_Conges[Date début]&lt;=X$15)*(T_Conges[Date Fin]&gt;=X$15)*(T_Conges[Statut]="Validé"),0)),Listes!$D$2:$D$7,0)),"")</f>
        <v/>
      </c>
      <c r="Y30" s="3" t="str" cm="1">
        <f t="array" ref="Y30">IFERROR(INDEX(Listes!$E$2:$E$7,MATCH(INDEX(T_Conges[Type d''absence],MATCH(1,(T_Conges[Nom complet]=$C30)*(T_Conges[Date début]&lt;=Y$15)*(T_Conges[Date Fin]&gt;=Y$15)*(T_Conges[Statut]="Validé"),0)),Listes!$D$2:$D$7,0)),"")</f>
        <v/>
      </c>
      <c r="Z30" s="3" t="str" cm="1">
        <f t="array" ref="Z30">IFERROR(INDEX(Listes!$E$2:$E$7,MATCH(INDEX(T_Conges[Type d''absence],MATCH(1,(T_Conges[Nom complet]=$C30)*(T_Conges[Date début]&lt;=Z$15)*(T_Conges[Date Fin]&gt;=Z$15)*(T_Conges[Statut]="Validé"),0)),Listes!$D$2:$D$7,0)),"")</f>
        <v/>
      </c>
      <c r="AA30" s="3" t="str" cm="1">
        <f t="array" ref="AA30">IFERROR(INDEX(Listes!$E$2:$E$7,MATCH(INDEX(T_Conges[Type d''absence],MATCH(1,(T_Conges[Nom complet]=$C30)*(T_Conges[Date début]&lt;=AA$15)*(T_Conges[Date Fin]&gt;=AA$15)*(T_Conges[Statut]="Validé"),0)),Listes!$D$2:$D$7,0)),"")</f>
        <v/>
      </c>
      <c r="AB30" s="3" t="str" cm="1">
        <f t="array" ref="AB30">IFERROR(INDEX(Listes!$E$2:$E$7,MATCH(INDEX(T_Conges[Type d''absence],MATCH(1,(T_Conges[Nom complet]=$C30)*(T_Conges[Date début]&lt;=AB$15)*(T_Conges[Date Fin]&gt;=AB$15)*(T_Conges[Statut]="Validé"),0)),Listes!$D$2:$D$7,0)),"")</f>
        <v/>
      </c>
      <c r="AC30" s="3" t="str" cm="1">
        <f t="array" ref="AC30">IFERROR(INDEX(Listes!$E$2:$E$7,MATCH(INDEX(T_Conges[Type d''absence],MATCH(1,(T_Conges[Nom complet]=$C30)*(T_Conges[Date début]&lt;=AC$15)*(T_Conges[Date Fin]&gt;=AC$15)*(T_Conges[Statut]="Validé"),0)),Listes!$D$2:$D$7,0)),"")</f>
        <v/>
      </c>
      <c r="AD30" s="3" t="str" cm="1">
        <f t="array" ref="AD30">IFERROR(INDEX(Listes!$E$2:$E$7,MATCH(INDEX(T_Conges[Type d''absence],MATCH(1,(T_Conges[Nom complet]=$C30)*(T_Conges[Date début]&lt;=AD$15)*(T_Conges[Date Fin]&gt;=AD$15)*(T_Conges[Statut]="Validé"),0)),Listes!$D$2:$D$7,0)),"")</f>
        <v/>
      </c>
      <c r="AE30" s="3" t="str" cm="1">
        <f t="array" ref="AE30">IFERROR(INDEX(Listes!$E$2:$E$7,MATCH(INDEX(T_Conges[Type d''absence],MATCH(1,(T_Conges[Nom complet]=$C30)*(T_Conges[Date début]&lt;=AE$15)*(T_Conges[Date Fin]&gt;=AE$15)*(T_Conges[Statut]="Validé"),0)),Listes!$D$2:$D$7,0)),"")</f>
        <v/>
      </c>
      <c r="AF30" s="3" t="str" cm="1">
        <f t="array" ref="AF30">IFERROR(INDEX(Listes!$E$2:$E$7,MATCH(INDEX(T_Conges[Type d''absence],MATCH(1,(T_Conges[Nom complet]=$C30)*(T_Conges[Date début]&lt;=AF$15)*(T_Conges[Date Fin]&gt;=AF$15)*(T_Conges[Statut]="Validé"),0)),Listes!$D$2:$D$7,0)),"")</f>
        <v/>
      </c>
      <c r="AG30" s="3" t="str" cm="1">
        <f t="array" ref="AG30">IFERROR(INDEX(Listes!$E$2:$E$7,MATCH(INDEX(T_Conges[Type d''absence],MATCH(1,(T_Conges[Nom complet]=$C30)*(T_Conges[Date début]&lt;=AG$15)*(T_Conges[Date Fin]&gt;=AG$15)*(T_Conges[Statut]="Validé"),0)),Listes!$D$2:$D$7,0)),"")</f>
        <v/>
      </c>
      <c r="AH30" s="3" t="str" cm="1">
        <f t="array" ref="AH30">IFERROR(INDEX(Listes!$E$2:$E$7,MATCH(INDEX(T_Conges[Type d''absence],MATCH(1,(T_Conges[Nom complet]=$C30)*(T_Conges[Date début]&lt;=AH$15)*(T_Conges[Date Fin]&gt;=AH$15)*(T_Conges[Statut]="Validé"),0)),Listes!$D$2:$D$7,0)),"")</f>
        <v/>
      </c>
      <c r="AI30" s="3" t="str" cm="1">
        <f t="array" ref="AI30">IFERROR(INDEX(Listes!$E$2:$E$7,MATCH(INDEX(T_Conges[Type d''absence],MATCH(1,(T_Conges[Nom complet]=$C30)*(T_Conges[Date début]&lt;=AI$15)*(T_Conges[Date Fin]&gt;=AI$15)*(T_Conges[Statut]="Validé"),0)),Listes!$D$2:$D$7,0)),"")</f>
        <v/>
      </c>
      <c r="AJ30" s="3" t="str" cm="1">
        <f t="array" ref="AJ30">IFERROR(INDEX(Listes!$E$2:$E$7,MATCH(INDEX(T_Conges[Type d''absence],MATCH(1,(T_Conges[Nom complet]=$C30)*(T_Conges[Date début]&lt;=AJ$15)*(T_Conges[Date Fin]&gt;=AJ$15)*(T_Conges[Statut]="Validé"),0)),Listes!$D$2:$D$7,0)),"")</f>
        <v/>
      </c>
      <c r="AK30" s="3" t="str" cm="1">
        <f t="array" ref="AK30">IFERROR(INDEX(Listes!$E$2:$E$7,MATCH(INDEX(T_Conges[Type d''absence],MATCH(1,(T_Conges[Nom complet]=$C30)*(T_Conges[Date début]&lt;=AK$15)*(T_Conges[Date Fin]&gt;=AK$15)*(T_Conges[Statut]="Validé"),0)),Listes!$D$2:$D$7,0)),"")</f>
        <v/>
      </c>
      <c r="AL30" s="3" t="str" cm="1">
        <f t="array" ref="AL30">IFERROR(INDEX(Listes!$E$2:$E$7,MATCH(INDEX(T_Conges[Type d''absence],MATCH(1,(T_Conges[Nom complet]=$C30)*(T_Conges[Date début]&lt;=AL$15)*(T_Conges[Date Fin]&gt;=AL$15)*(T_Conges[Statut]="Validé"),0)),Listes!$D$2:$D$7,0)),"")</f>
        <v/>
      </c>
    </row>
    <row r="31" spans="3:38" x14ac:dyDescent="0.3">
      <c r="C31" s="3" t="str" cm="1">
        <f t="array" ref="C31">IFERROR(INDEX(T_Conges[Nom complet],MATCH(0,COUNTIF($C$15:C30,T_Conges[Nom complet]),0)),"")</f>
        <v/>
      </c>
      <c r="D31" s="3" t="str">
        <f>IFERROR(VLOOKUP(C31,T_Conges[[Nom complet]:[Département]],2,0),"")</f>
        <v/>
      </c>
      <c r="E31" s="3" t="str">
        <f>IFERROR(VLOOKUP(C31,T_Conges[[Nom complet]:[Poste]],3,0),"")</f>
        <v/>
      </c>
      <c r="F31" s="3" cm="1">
        <f t="array" ref="F31">SUMPRODUCT(--(H31:AL31&lt;&gt;""))</f>
        <v>0</v>
      </c>
      <c r="G31" s="15" cm="1">
        <f t="array" ref="G31">SUMPRODUCT(--(H31:AL31&lt;&gt;""))</f>
        <v>0</v>
      </c>
      <c r="H31" s="3" t="str" cm="1">
        <f t="array" ref="H31">IFERROR(INDEX(Listes!$E$2:$E$7,MATCH(INDEX(T_Conges[Type d''absence],MATCH(1,(T_Conges[Nom complet]=$C31)*(T_Conges[Date début]&lt;=H$15)*(T_Conges[Date Fin]&gt;=H$15)*(T_Conges[Statut]="Validé"),0)),Listes!$D$2:$D$7,0)),"")</f>
        <v/>
      </c>
      <c r="I31" s="3" t="str" cm="1">
        <f t="array" ref="I31">IFERROR(INDEX(Listes!$E$2:$E$7,MATCH(INDEX(T_Conges[Type d''absence],MATCH(1,(T_Conges[Nom complet]=$C31)*(T_Conges[Date début]&lt;=I$15)*(T_Conges[Date Fin]&gt;=I$15)*(T_Conges[Statut]="Validé"),0)),Listes!$D$2:$D$7,0)),"")</f>
        <v/>
      </c>
      <c r="J31" s="3" t="str" cm="1">
        <f t="array" ref="J31">IFERROR(INDEX(Listes!$E$2:$E$7,MATCH(INDEX(T_Conges[Type d''absence],MATCH(1,(T_Conges[Nom complet]=$C31)*(T_Conges[Date début]&lt;=J$15)*(T_Conges[Date Fin]&gt;=J$15)*(T_Conges[Statut]="Validé"),0)),Listes!$D$2:$D$7,0)),"")</f>
        <v/>
      </c>
      <c r="K31" s="3" t="str" cm="1">
        <f t="array" ref="K31">IFERROR(INDEX(Listes!$E$2:$E$7,MATCH(INDEX(T_Conges[Type d''absence],MATCH(1,(T_Conges[Nom complet]=$C31)*(T_Conges[Date début]&lt;=K$15)*(T_Conges[Date Fin]&gt;=K$15)*(T_Conges[Statut]="Validé"),0)),Listes!$D$2:$D$7,0)),"")</f>
        <v/>
      </c>
      <c r="L31" s="3" t="str" cm="1">
        <f t="array" ref="L31">IFERROR(INDEX(Listes!$E$2:$E$7,MATCH(INDEX(T_Conges[Type d''absence],MATCH(1,(T_Conges[Nom complet]=$C31)*(T_Conges[Date début]&lt;=L$15)*(T_Conges[Date Fin]&gt;=L$15)*(T_Conges[Statut]="Validé"),0)),Listes!$D$2:$D$7,0)),"")</f>
        <v/>
      </c>
      <c r="M31" s="3" t="str" cm="1">
        <f t="array" ref="M31">IFERROR(INDEX(Listes!$E$2:$E$7,MATCH(INDEX(T_Conges[Type d''absence],MATCH(1,(T_Conges[Nom complet]=$C31)*(T_Conges[Date début]&lt;=M$15)*(T_Conges[Date Fin]&gt;=M$15)*(T_Conges[Statut]="Validé"),0)),Listes!$D$2:$D$7,0)),"")</f>
        <v/>
      </c>
      <c r="N31" s="3" t="str" cm="1">
        <f t="array" ref="N31">IFERROR(INDEX(Listes!$E$2:$E$7,MATCH(INDEX(T_Conges[Type d''absence],MATCH(1,(T_Conges[Nom complet]=$C31)*(T_Conges[Date début]&lt;=N$15)*(T_Conges[Date Fin]&gt;=N$15)*(T_Conges[Statut]="Validé"),0)),Listes!$D$2:$D$7,0)),"")</f>
        <v/>
      </c>
      <c r="O31" s="3" t="str" cm="1">
        <f t="array" ref="O31">IFERROR(INDEX(Listes!$E$2:$E$7,MATCH(INDEX(T_Conges[Type d''absence],MATCH(1,(T_Conges[Nom complet]=$C31)*(T_Conges[Date début]&lt;=O$15)*(T_Conges[Date Fin]&gt;=O$15)*(T_Conges[Statut]="Validé"),0)),Listes!$D$2:$D$7,0)),"")</f>
        <v/>
      </c>
      <c r="P31" s="3" t="str" cm="1">
        <f t="array" ref="P31">IFERROR(INDEX(Listes!$E$2:$E$7,MATCH(INDEX(T_Conges[Type d''absence],MATCH(1,(T_Conges[Nom complet]=$C31)*(T_Conges[Date début]&lt;=P$15)*(T_Conges[Date Fin]&gt;=P$15)*(T_Conges[Statut]="Validé"),0)),Listes!$D$2:$D$7,0)),"")</f>
        <v/>
      </c>
      <c r="Q31" s="3" t="str" cm="1">
        <f t="array" ref="Q31">IFERROR(INDEX(Listes!$E$2:$E$7,MATCH(INDEX(T_Conges[Type d''absence],MATCH(1,(T_Conges[Nom complet]=$C31)*(T_Conges[Date début]&lt;=Q$15)*(T_Conges[Date Fin]&gt;=Q$15)*(T_Conges[Statut]="Validé"),0)),Listes!$D$2:$D$7,0)),"")</f>
        <v/>
      </c>
      <c r="R31" s="3" t="str" cm="1">
        <f t="array" ref="R31">IFERROR(INDEX(Listes!$E$2:$E$7,MATCH(INDEX(T_Conges[Type d''absence],MATCH(1,(T_Conges[Nom complet]=$C31)*(T_Conges[Date début]&lt;=R$15)*(T_Conges[Date Fin]&gt;=R$15)*(T_Conges[Statut]="Validé"),0)),Listes!$D$2:$D$7,0)),"")</f>
        <v/>
      </c>
      <c r="S31" s="3" t="str" cm="1">
        <f t="array" ref="S31">IFERROR(INDEX(Listes!$E$2:$E$7,MATCH(INDEX(T_Conges[Type d''absence],MATCH(1,(T_Conges[Nom complet]=$C31)*(T_Conges[Date début]&lt;=S$15)*(T_Conges[Date Fin]&gt;=S$15)*(T_Conges[Statut]="Validé"),0)),Listes!$D$2:$D$7,0)),"")</f>
        <v/>
      </c>
      <c r="T31" s="3" t="str" cm="1">
        <f t="array" ref="T31">IFERROR(INDEX(Listes!$E$2:$E$7,MATCH(INDEX(T_Conges[Type d''absence],MATCH(1,(T_Conges[Nom complet]=$C31)*(T_Conges[Date début]&lt;=T$15)*(T_Conges[Date Fin]&gt;=T$15)*(T_Conges[Statut]="Validé"),0)),Listes!$D$2:$D$7,0)),"")</f>
        <v/>
      </c>
      <c r="U31" s="3" t="str" cm="1">
        <f t="array" ref="U31">IFERROR(INDEX(Listes!$E$2:$E$7,MATCH(INDEX(T_Conges[Type d''absence],MATCH(1,(T_Conges[Nom complet]=$C31)*(T_Conges[Date début]&lt;=U$15)*(T_Conges[Date Fin]&gt;=U$15)*(T_Conges[Statut]="Validé"),0)),Listes!$D$2:$D$7,0)),"")</f>
        <v/>
      </c>
      <c r="V31" s="3" t="str" cm="1">
        <f t="array" ref="V31">IFERROR(INDEX(Listes!$E$2:$E$7,MATCH(INDEX(T_Conges[Type d''absence],MATCH(1,(T_Conges[Nom complet]=$C31)*(T_Conges[Date début]&lt;=V$15)*(T_Conges[Date Fin]&gt;=V$15)*(T_Conges[Statut]="Validé"),0)),Listes!$D$2:$D$7,0)),"")</f>
        <v/>
      </c>
      <c r="W31" s="3" t="str" cm="1">
        <f t="array" ref="W31">IFERROR(INDEX(Listes!$E$2:$E$7,MATCH(INDEX(T_Conges[Type d''absence],MATCH(1,(T_Conges[Nom complet]=$C31)*(T_Conges[Date début]&lt;=W$15)*(T_Conges[Date Fin]&gt;=W$15)*(T_Conges[Statut]="Validé"),0)),Listes!$D$2:$D$7,0)),"")</f>
        <v/>
      </c>
      <c r="X31" s="3" t="str" cm="1">
        <f t="array" ref="X31">IFERROR(INDEX(Listes!$E$2:$E$7,MATCH(INDEX(T_Conges[Type d''absence],MATCH(1,(T_Conges[Nom complet]=$C31)*(T_Conges[Date début]&lt;=X$15)*(T_Conges[Date Fin]&gt;=X$15)*(T_Conges[Statut]="Validé"),0)),Listes!$D$2:$D$7,0)),"")</f>
        <v/>
      </c>
      <c r="Y31" s="3" t="str" cm="1">
        <f t="array" ref="Y31">IFERROR(INDEX(Listes!$E$2:$E$7,MATCH(INDEX(T_Conges[Type d''absence],MATCH(1,(T_Conges[Nom complet]=$C31)*(T_Conges[Date début]&lt;=Y$15)*(T_Conges[Date Fin]&gt;=Y$15)*(T_Conges[Statut]="Validé"),0)),Listes!$D$2:$D$7,0)),"")</f>
        <v/>
      </c>
      <c r="Z31" s="3" t="str" cm="1">
        <f t="array" ref="Z31">IFERROR(INDEX(Listes!$E$2:$E$7,MATCH(INDEX(T_Conges[Type d''absence],MATCH(1,(T_Conges[Nom complet]=$C31)*(T_Conges[Date début]&lt;=Z$15)*(T_Conges[Date Fin]&gt;=Z$15)*(T_Conges[Statut]="Validé"),0)),Listes!$D$2:$D$7,0)),"")</f>
        <v/>
      </c>
      <c r="AA31" s="3" t="str" cm="1">
        <f t="array" ref="AA31">IFERROR(INDEX(Listes!$E$2:$E$7,MATCH(INDEX(T_Conges[Type d''absence],MATCH(1,(T_Conges[Nom complet]=$C31)*(T_Conges[Date début]&lt;=AA$15)*(T_Conges[Date Fin]&gt;=AA$15)*(T_Conges[Statut]="Validé"),0)),Listes!$D$2:$D$7,0)),"")</f>
        <v/>
      </c>
      <c r="AB31" s="3" t="str" cm="1">
        <f t="array" ref="AB31">IFERROR(INDEX(Listes!$E$2:$E$7,MATCH(INDEX(T_Conges[Type d''absence],MATCH(1,(T_Conges[Nom complet]=$C31)*(T_Conges[Date début]&lt;=AB$15)*(T_Conges[Date Fin]&gt;=AB$15)*(T_Conges[Statut]="Validé"),0)),Listes!$D$2:$D$7,0)),"")</f>
        <v/>
      </c>
      <c r="AC31" s="3" t="str" cm="1">
        <f t="array" ref="AC31">IFERROR(INDEX(Listes!$E$2:$E$7,MATCH(INDEX(T_Conges[Type d''absence],MATCH(1,(T_Conges[Nom complet]=$C31)*(T_Conges[Date début]&lt;=AC$15)*(T_Conges[Date Fin]&gt;=AC$15)*(T_Conges[Statut]="Validé"),0)),Listes!$D$2:$D$7,0)),"")</f>
        <v/>
      </c>
      <c r="AD31" s="3" t="str" cm="1">
        <f t="array" ref="AD31">IFERROR(INDEX(Listes!$E$2:$E$7,MATCH(INDEX(T_Conges[Type d''absence],MATCH(1,(T_Conges[Nom complet]=$C31)*(T_Conges[Date début]&lt;=AD$15)*(T_Conges[Date Fin]&gt;=AD$15)*(T_Conges[Statut]="Validé"),0)),Listes!$D$2:$D$7,0)),"")</f>
        <v/>
      </c>
      <c r="AE31" s="3" t="str" cm="1">
        <f t="array" ref="AE31">IFERROR(INDEX(Listes!$E$2:$E$7,MATCH(INDEX(T_Conges[Type d''absence],MATCH(1,(T_Conges[Nom complet]=$C31)*(T_Conges[Date début]&lt;=AE$15)*(T_Conges[Date Fin]&gt;=AE$15)*(T_Conges[Statut]="Validé"),0)),Listes!$D$2:$D$7,0)),"")</f>
        <v/>
      </c>
      <c r="AF31" s="3" t="str" cm="1">
        <f t="array" ref="AF31">IFERROR(INDEX(Listes!$E$2:$E$7,MATCH(INDEX(T_Conges[Type d''absence],MATCH(1,(T_Conges[Nom complet]=$C31)*(T_Conges[Date début]&lt;=AF$15)*(T_Conges[Date Fin]&gt;=AF$15)*(T_Conges[Statut]="Validé"),0)),Listes!$D$2:$D$7,0)),"")</f>
        <v/>
      </c>
      <c r="AG31" s="3" t="str" cm="1">
        <f t="array" ref="AG31">IFERROR(INDEX(Listes!$E$2:$E$7,MATCH(INDEX(T_Conges[Type d''absence],MATCH(1,(T_Conges[Nom complet]=$C31)*(T_Conges[Date début]&lt;=AG$15)*(T_Conges[Date Fin]&gt;=AG$15)*(T_Conges[Statut]="Validé"),0)),Listes!$D$2:$D$7,0)),"")</f>
        <v/>
      </c>
      <c r="AH31" s="3" t="str" cm="1">
        <f t="array" ref="AH31">IFERROR(INDEX(Listes!$E$2:$E$7,MATCH(INDEX(T_Conges[Type d''absence],MATCH(1,(T_Conges[Nom complet]=$C31)*(T_Conges[Date début]&lt;=AH$15)*(T_Conges[Date Fin]&gt;=AH$15)*(T_Conges[Statut]="Validé"),0)),Listes!$D$2:$D$7,0)),"")</f>
        <v/>
      </c>
      <c r="AI31" s="3" t="str" cm="1">
        <f t="array" ref="AI31">IFERROR(INDEX(Listes!$E$2:$E$7,MATCH(INDEX(T_Conges[Type d''absence],MATCH(1,(T_Conges[Nom complet]=$C31)*(T_Conges[Date début]&lt;=AI$15)*(T_Conges[Date Fin]&gt;=AI$15)*(T_Conges[Statut]="Validé"),0)),Listes!$D$2:$D$7,0)),"")</f>
        <v/>
      </c>
      <c r="AJ31" s="3" t="str" cm="1">
        <f t="array" ref="AJ31">IFERROR(INDEX(Listes!$E$2:$E$7,MATCH(INDEX(T_Conges[Type d''absence],MATCH(1,(T_Conges[Nom complet]=$C31)*(T_Conges[Date début]&lt;=AJ$15)*(T_Conges[Date Fin]&gt;=AJ$15)*(T_Conges[Statut]="Validé"),0)),Listes!$D$2:$D$7,0)),"")</f>
        <v/>
      </c>
      <c r="AK31" s="3" t="str" cm="1">
        <f t="array" ref="AK31">IFERROR(INDEX(Listes!$E$2:$E$7,MATCH(INDEX(T_Conges[Type d''absence],MATCH(1,(T_Conges[Nom complet]=$C31)*(T_Conges[Date début]&lt;=AK$15)*(T_Conges[Date Fin]&gt;=AK$15)*(T_Conges[Statut]="Validé"),0)),Listes!$D$2:$D$7,0)),"")</f>
        <v/>
      </c>
      <c r="AL31" s="3" t="str" cm="1">
        <f t="array" ref="AL31">IFERROR(INDEX(Listes!$E$2:$E$7,MATCH(INDEX(T_Conges[Type d''absence],MATCH(1,(T_Conges[Nom complet]=$C31)*(T_Conges[Date début]&lt;=AL$15)*(T_Conges[Date Fin]&gt;=AL$15)*(T_Conges[Statut]="Validé"),0)),Listes!$D$2:$D$7,0)),"")</f>
        <v/>
      </c>
    </row>
    <row r="32" spans="3:38" x14ac:dyDescent="0.3">
      <c r="C32" s="3" t="str" cm="1">
        <f t="array" ref="C32">IFERROR(INDEX(T_Conges[Nom complet],MATCH(0,COUNTIF($C$15:C31,T_Conges[Nom complet]),0)),"")</f>
        <v/>
      </c>
      <c r="D32" s="3" t="str">
        <f>IFERROR(VLOOKUP(C32,T_Conges[[Nom complet]:[Département]],2,0),"")</f>
        <v/>
      </c>
      <c r="E32" s="3" t="str">
        <f>IFERROR(VLOOKUP(C32,T_Conges[[Nom complet]:[Poste]],3,0),"")</f>
        <v/>
      </c>
      <c r="F32" s="3" cm="1">
        <f t="array" ref="F32">SUMPRODUCT(--(H32:AL32&lt;&gt;""))</f>
        <v>0</v>
      </c>
      <c r="G32" s="15" cm="1">
        <f t="array" ref="G32">SUMPRODUCT(--(H32:AL32&lt;&gt;""))</f>
        <v>0</v>
      </c>
      <c r="H32" s="3" t="str" cm="1">
        <f t="array" ref="H32">IFERROR(INDEX(Listes!$E$2:$E$7,MATCH(INDEX(T_Conges[Type d''absence],MATCH(1,(T_Conges[Nom complet]=$C32)*(T_Conges[Date début]&lt;=H$15)*(T_Conges[Date Fin]&gt;=H$15)*(T_Conges[Statut]="Validé"),0)),Listes!$D$2:$D$7,0)),"")</f>
        <v/>
      </c>
      <c r="I32" s="3" t="str" cm="1">
        <f t="array" ref="I32">IFERROR(INDEX(Listes!$E$2:$E$7,MATCH(INDEX(T_Conges[Type d''absence],MATCH(1,(T_Conges[Nom complet]=$C32)*(T_Conges[Date début]&lt;=I$15)*(T_Conges[Date Fin]&gt;=I$15)*(T_Conges[Statut]="Validé"),0)),Listes!$D$2:$D$7,0)),"")</f>
        <v/>
      </c>
      <c r="J32" s="3" t="str" cm="1">
        <f t="array" ref="J32">IFERROR(INDEX(Listes!$E$2:$E$7,MATCH(INDEX(T_Conges[Type d''absence],MATCH(1,(T_Conges[Nom complet]=$C32)*(T_Conges[Date début]&lt;=J$15)*(T_Conges[Date Fin]&gt;=J$15)*(T_Conges[Statut]="Validé"),0)),Listes!$D$2:$D$7,0)),"")</f>
        <v/>
      </c>
      <c r="K32" s="3" t="str" cm="1">
        <f t="array" ref="K32">IFERROR(INDEX(Listes!$E$2:$E$7,MATCH(INDEX(T_Conges[Type d''absence],MATCH(1,(T_Conges[Nom complet]=$C32)*(T_Conges[Date début]&lt;=K$15)*(T_Conges[Date Fin]&gt;=K$15)*(T_Conges[Statut]="Validé"),0)),Listes!$D$2:$D$7,0)),"")</f>
        <v/>
      </c>
      <c r="L32" s="3" t="str" cm="1">
        <f t="array" ref="L32">IFERROR(INDEX(Listes!$E$2:$E$7,MATCH(INDEX(T_Conges[Type d''absence],MATCH(1,(T_Conges[Nom complet]=$C32)*(T_Conges[Date début]&lt;=L$15)*(T_Conges[Date Fin]&gt;=L$15)*(T_Conges[Statut]="Validé"),0)),Listes!$D$2:$D$7,0)),"")</f>
        <v/>
      </c>
      <c r="M32" s="3" t="str" cm="1">
        <f t="array" ref="M32">IFERROR(INDEX(Listes!$E$2:$E$7,MATCH(INDEX(T_Conges[Type d''absence],MATCH(1,(T_Conges[Nom complet]=$C32)*(T_Conges[Date début]&lt;=M$15)*(T_Conges[Date Fin]&gt;=M$15)*(T_Conges[Statut]="Validé"),0)),Listes!$D$2:$D$7,0)),"")</f>
        <v/>
      </c>
      <c r="N32" s="3" t="str" cm="1">
        <f t="array" ref="N32">IFERROR(INDEX(Listes!$E$2:$E$7,MATCH(INDEX(T_Conges[Type d''absence],MATCH(1,(T_Conges[Nom complet]=$C32)*(T_Conges[Date début]&lt;=N$15)*(T_Conges[Date Fin]&gt;=N$15)*(T_Conges[Statut]="Validé"),0)),Listes!$D$2:$D$7,0)),"")</f>
        <v/>
      </c>
      <c r="O32" s="3" t="str" cm="1">
        <f t="array" ref="O32">IFERROR(INDEX(Listes!$E$2:$E$7,MATCH(INDEX(T_Conges[Type d''absence],MATCH(1,(T_Conges[Nom complet]=$C32)*(T_Conges[Date début]&lt;=O$15)*(T_Conges[Date Fin]&gt;=O$15)*(T_Conges[Statut]="Validé"),0)),Listes!$D$2:$D$7,0)),"")</f>
        <v/>
      </c>
      <c r="P32" s="3" t="str" cm="1">
        <f t="array" ref="P32">IFERROR(INDEX(Listes!$E$2:$E$7,MATCH(INDEX(T_Conges[Type d''absence],MATCH(1,(T_Conges[Nom complet]=$C32)*(T_Conges[Date début]&lt;=P$15)*(T_Conges[Date Fin]&gt;=P$15)*(T_Conges[Statut]="Validé"),0)),Listes!$D$2:$D$7,0)),"")</f>
        <v/>
      </c>
      <c r="Q32" s="3" t="str" cm="1">
        <f t="array" ref="Q32">IFERROR(INDEX(Listes!$E$2:$E$7,MATCH(INDEX(T_Conges[Type d''absence],MATCH(1,(T_Conges[Nom complet]=$C32)*(T_Conges[Date début]&lt;=Q$15)*(T_Conges[Date Fin]&gt;=Q$15)*(T_Conges[Statut]="Validé"),0)),Listes!$D$2:$D$7,0)),"")</f>
        <v/>
      </c>
      <c r="R32" s="3" t="str" cm="1">
        <f t="array" ref="R32">IFERROR(INDEX(Listes!$E$2:$E$7,MATCH(INDEX(T_Conges[Type d''absence],MATCH(1,(T_Conges[Nom complet]=$C32)*(T_Conges[Date début]&lt;=R$15)*(T_Conges[Date Fin]&gt;=R$15)*(T_Conges[Statut]="Validé"),0)),Listes!$D$2:$D$7,0)),"")</f>
        <v/>
      </c>
      <c r="S32" s="3" t="str" cm="1">
        <f t="array" ref="S32">IFERROR(INDEX(Listes!$E$2:$E$7,MATCH(INDEX(T_Conges[Type d''absence],MATCH(1,(T_Conges[Nom complet]=$C32)*(T_Conges[Date début]&lt;=S$15)*(T_Conges[Date Fin]&gt;=S$15)*(T_Conges[Statut]="Validé"),0)),Listes!$D$2:$D$7,0)),"")</f>
        <v/>
      </c>
      <c r="T32" s="3" t="str" cm="1">
        <f t="array" ref="T32">IFERROR(INDEX(Listes!$E$2:$E$7,MATCH(INDEX(T_Conges[Type d''absence],MATCH(1,(T_Conges[Nom complet]=$C32)*(T_Conges[Date début]&lt;=T$15)*(T_Conges[Date Fin]&gt;=T$15)*(T_Conges[Statut]="Validé"),0)),Listes!$D$2:$D$7,0)),"")</f>
        <v/>
      </c>
      <c r="U32" s="3" t="str" cm="1">
        <f t="array" ref="U32">IFERROR(INDEX(Listes!$E$2:$E$7,MATCH(INDEX(T_Conges[Type d''absence],MATCH(1,(T_Conges[Nom complet]=$C32)*(T_Conges[Date début]&lt;=U$15)*(T_Conges[Date Fin]&gt;=U$15)*(T_Conges[Statut]="Validé"),0)),Listes!$D$2:$D$7,0)),"")</f>
        <v/>
      </c>
      <c r="V32" s="3" t="str" cm="1">
        <f t="array" ref="V32">IFERROR(INDEX(Listes!$E$2:$E$7,MATCH(INDEX(T_Conges[Type d''absence],MATCH(1,(T_Conges[Nom complet]=$C32)*(T_Conges[Date début]&lt;=V$15)*(T_Conges[Date Fin]&gt;=V$15)*(T_Conges[Statut]="Validé"),0)),Listes!$D$2:$D$7,0)),"")</f>
        <v/>
      </c>
      <c r="W32" s="3" t="str" cm="1">
        <f t="array" ref="W32">IFERROR(INDEX(Listes!$E$2:$E$7,MATCH(INDEX(T_Conges[Type d''absence],MATCH(1,(T_Conges[Nom complet]=$C32)*(T_Conges[Date début]&lt;=W$15)*(T_Conges[Date Fin]&gt;=W$15)*(T_Conges[Statut]="Validé"),0)),Listes!$D$2:$D$7,0)),"")</f>
        <v/>
      </c>
      <c r="X32" s="3" t="str" cm="1">
        <f t="array" ref="X32">IFERROR(INDEX(Listes!$E$2:$E$7,MATCH(INDEX(T_Conges[Type d''absence],MATCH(1,(T_Conges[Nom complet]=$C32)*(T_Conges[Date début]&lt;=X$15)*(T_Conges[Date Fin]&gt;=X$15)*(T_Conges[Statut]="Validé"),0)),Listes!$D$2:$D$7,0)),"")</f>
        <v/>
      </c>
      <c r="Y32" s="3" t="str" cm="1">
        <f t="array" ref="Y32">IFERROR(INDEX(Listes!$E$2:$E$7,MATCH(INDEX(T_Conges[Type d''absence],MATCH(1,(T_Conges[Nom complet]=$C32)*(T_Conges[Date début]&lt;=Y$15)*(T_Conges[Date Fin]&gt;=Y$15)*(T_Conges[Statut]="Validé"),0)),Listes!$D$2:$D$7,0)),"")</f>
        <v/>
      </c>
      <c r="Z32" s="3" t="str" cm="1">
        <f t="array" ref="Z32">IFERROR(INDEX(Listes!$E$2:$E$7,MATCH(INDEX(T_Conges[Type d''absence],MATCH(1,(T_Conges[Nom complet]=$C32)*(T_Conges[Date début]&lt;=Z$15)*(T_Conges[Date Fin]&gt;=Z$15)*(T_Conges[Statut]="Validé"),0)),Listes!$D$2:$D$7,0)),"")</f>
        <v/>
      </c>
      <c r="AA32" s="3" t="str" cm="1">
        <f t="array" ref="AA32">IFERROR(INDEX(Listes!$E$2:$E$7,MATCH(INDEX(T_Conges[Type d''absence],MATCH(1,(T_Conges[Nom complet]=$C32)*(T_Conges[Date début]&lt;=AA$15)*(T_Conges[Date Fin]&gt;=AA$15)*(T_Conges[Statut]="Validé"),0)),Listes!$D$2:$D$7,0)),"")</f>
        <v/>
      </c>
      <c r="AB32" s="3" t="str" cm="1">
        <f t="array" ref="AB32">IFERROR(INDEX(Listes!$E$2:$E$7,MATCH(INDEX(T_Conges[Type d''absence],MATCH(1,(T_Conges[Nom complet]=$C32)*(T_Conges[Date début]&lt;=AB$15)*(T_Conges[Date Fin]&gt;=AB$15)*(T_Conges[Statut]="Validé"),0)),Listes!$D$2:$D$7,0)),"")</f>
        <v/>
      </c>
      <c r="AC32" s="3" t="str" cm="1">
        <f t="array" ref="AC32">IFERROR(INDEX(Listes!$E$2:$E$7,MATCH(INDEX(T_Conges[Type d''absence],MATCH(1,(T_Conges[Nom complet]=$C32)*(T_Conges[Date début]&lt;=AC$15)*(T_Conges[Date Fin]&gt;=AC$15)*(T_Conges[Statut]="Validé"),0)),Listes!$D$2:$D$7,0)),"")</f>
        <v/>
      </c>
      <c r="AD32" s="3" t="str" cm="1">
        <f t="array" ref="AD32">IFERROR(INDEX(Listes!$E$2:$E$7,MATCH(INDEX(T_Conges[Type d''absence],MATCH(1,(T_Conges[Nom complet]=$C32)*(T_Conges[Date début]&lt;=AD$15)*(T_Conges[Date Fin]&gt;=AD$15)*(T_Conges[Statut]="Validé"),0)),Listes!$D$2:$D$7,0)),"")</f>
        <v/>
      </c>
      <c r="AE32" s="3" t="str" cm="1">
        <f t="array" ref="AE32">IFERROR(INDEX(Listes!$E$2:$E$7,MATCH(INDEX(T_Conges[Type d''absence],MATCH(1,(T_Conges[Nom complet]=$C32)*(T_Conges[Date début]&lt;=AE$15)*(T_Conges[Date Fin]&gt;=AE$15)*(T_Conges[Statut]="Validé"),0)),Listes!$D$2:$D$7,0)),"")</f>
        <v/>
      </c>
      <c r="AF32" s="3" t="str" cm="1">
        <f t="array" ref="AF32">IFERROR(INDEX(Listes!$E$2:$E$7,MATCH(INDEX(T_Conges[Type d''absence],MATCH(1,(T_Conges[Nom complet]=$C32)*(T_Conges[Date début]&lt;=AF$15)*(T_Conges[Date Fin]&gt;=AF$15)*(T_Conges[Statut]="Validé"),0)),Listes!$D$2:$D$7,0)),"")</f>
        <v/>
      </c>
      <c r="AG32" s="3" t="str" cm="1">
        <f t="array" ref="AG32">IFERROR(INDEX(Listes!$E$2:$E$7,MATCH(INDEX(T_Conges[Type d''absence],MATCH(1,(T_Conges[Nom complet]=$C32)*(T_Conges[Date début]&lt;=AG$15)*(T_Conges[Date Fin]&gt;=AG$15)*(T_Conges[Statut]="Validé"),0)),Listes!$D$2:$D$7,0)),"")</f>
        <v/>
      </c>
      <c r="AH32" s="3" t="str" cm="1">
        <f t="array" ref="AH32">IFERROR(INDEX(Listes!$E$2:$E$7,MATCH(INDEX(T_Conges[Type d''absence],MATCH(1,(T_Conges[Nom complet]=$C32)*(T_Conges[Date début]&lt;=AH$15)*(T_Conges[Date Fin]&gt;=AH$15)*(T_Conges[Statut]="Validé"),0)),Listes!$D$2:$D$7,0)),"")</f>
        <v/>
      </c>
      <c r="AI32" s="3" t="str" cm="1">
        <f t="array" ref="AI32">IFERROR(INDEX(Listes!$E$2:$E$7,MATCH(INDEX(T_Conges[Type d''absence],MATCH(1,(T_Conges[Nom complet]=$C32)*(T_Conges[Date début]&lt;=AI$15)*(T_Conges[Date Fin]&gt;=AI$15)*(T_Conges[Statut]="Validé"),0)),Listes!$D$2:$D$7,0)),"")</f>
        <v/>
      </c>
      <c r="AJ32" s="3" t="str" cm="1">
        <f t="array" ref="AJ32">IFERROR(INDEX(Listes!$E$2:$E$7,MATCH(INDEX(T_Conges[Type d''absence],MATCH(1,(T_Conges[Nom complet]=$C32)*(T_Conges[Date début]&lt;=AJ$15)*(T_Conges[Date Fin]&gt;=AJ$15)*(T_Conges[Statut]="Validé"),0)),Listes!$D$2:$D$7,0)),"")</f>
        <v/>
      </c>
      <c r="AK32" s="3" t="str" cm="1">
        <f t="array" ref="AK32">IFERROR(INDEX(Listes!$E$2:$E$7,MATCH(INDEX(T_Conges[Type d''absence],MATCH(1,(T_Conges[Nom complet]=$C32)*(T_Conges[Date début]&lt;=AK$15)*(T_Conges[Date Fin]&gt;=AK$15)*(T_Conges[Statut]="Validé"),0)),Listes!$D$2:$D$7,0)),"")</f>
        <v/>
      </c>
      <c r="AL32" s="3" t="str" cm="1">
        <f t="array" ref="AL32">IFERROR(INDEX(Listes!$E$2:$E$7,MATCH(INDEX(T_Conges[Type d''absence],MATCH(1,(T_Conges[Nom complet]=$C32)*(T_Conges[Date début]&lt;=AL$15)*(T_Conges[Date Fin]&gt;=AL$15)*(T_Conges[Statut]="Validé"),0)),Listes!$D$2:$D$7,0)),"")</f>
        <v/>
      </c>
    </row>
    <row r="33" spans="3:38" x14ac:dyDescent="0.3">
      <c r="C33" s="3" t="str" cm="1">
        <f t="array" ref="C33">IFERROR(INDEX(T_Conges[Nom complet],MATCH(0,COUNTIF($C$15:C32,T_Conges[Nom complet]),0)),"")</f>
        <v/>
      </c>
      <c r="D33" s="3" t="str">
        <f>IFERROR(VLOOKUP(C33,T_Conges[[Nom complet]:[Département]],2,0),"")</f>
        <v/>
      </c>
      <c r="E33" s="3" t="str">
        <f>IFERROR(VLOOKUP(C33,T_Conges[[Nom complet]:[Poste]],3,0),"")</f>
        <v/>
      </c>
      <c r="F33" s="3" cm="1">
        <f t="array" ref="F33">SUMPRODUCT(--(H33:AL33&lt;&gt;""))</f>
        <v>0</v>
      </c>
      <c r="G33" s="15" cm="1">
        <f t="array" ref="G33">SUMPRODUCT(--(H33:AL33&lt;&gt;""))</f>
        <v>0</v>
      </c>
      <c r="H33" s="3" t="str" cm="1">
        <f t="array" ref="H33">IFERROR(INDEX(Listes!$E$2:$E$7,MATCH(INDEX(T_Conges[Type d''absence],MATCH(1,(T_Conges[Nom complet]=$C33)*(T_Conges[Date début]&lt;=H$15)*(T_Conges[Date Fin]&gt;=H$15)*(T_Conges[Statut]="Validé"),0)),Listes!$D$2:$D$7,0)),"")</f>
        <v/>
      </c>
      <c r="I33" s="3" t="str" cm="1">
        <f t="array" ref="I33">IFERROR(INDEX(Listes!$E$2:$E$7,MATCH(INDEX(T_Conges[Type d''absence],MATCH(1,(T_Conges[Nom complet]=$C33)*(T_Conges[Date début]&lt;=I$15)*(T_Conges[Date Fin]&gt;=I$15)*(T_Conges[Statut]="Validé"),0)),Listes!$D$2:$D$7,0)),"")</f>
        <v/>
      </c>
      <c r="J33" s="3" t="str" cm="1">
        <f t="array" ref="J33">IFERROR(INDEX(Listes!$E$2:$E$7,MATCH(INDEX(T_Conges[Type d''absence],MATCH(1,(T_Conges[Nom complet]=$C33)*(T_Conges[Date début]&lt;=J$15)*(T_Conges[Date Fin]&gt;=J$15)*(T_Conges[Statut]="Validé"),0)),Listes!$D$2:$D$7,0)),"")</f>
        <v/>
      </c>
      <c r="K33" s="3" t="str" cm="1">
        <f t="array" ref="K33">IFERROR(INDEX(Listes!$E$2:$E$7,MATCH(INDEX(T_Conges[Type d''absence],MATCH(1,(T_Conges[Nom complet]=$C33)*(T_Conges[Date début]&lt;=K$15)*(T_Conges[Date Fin]&gt;=K$15)*(T_Conges[Statut]="Validé"),0)),Listes!$D$2:$D$7,0)),"")</f>
        <v/>
      </c>
      <c r="L33" s="3" t="str" cm="1">
        <f t="array" ref="L33">IFERROR(INDEX(Listes!$E$2:$E$7,MATCH(INDEX(T_Conges[Type d''absence],MATCH(1,(T_Conges[Nom complet]=$C33)*(T_Conges[Date début]&lt;=L$15)*(T_Conges[Date Fin]&gt;=L$15)*(T_Conges[Statut]="Validé"),0)),Listes!$D$2:$D$7,0)),"")</f>
        <v/>
      </c>
      <c r="M33" s="3" t="str" cm="1">
        <f t="array" ref="M33">IFERROR(INDEX(Listes!$E$2:$E$7,MATCH(INDEX(T_Conges[Type d''absence],MATCH(1,(T_Conges[Nom complet]=$C33)*(T_Conges[Date début]&lt;=M$15)*(T_Conges[Date Fin]&gt;=M$15)*(T_Conges[Statut]="Validé"),0)),Listes!$D$2:$D$7,0)),"")</f>
        <v/>
      </c>
      <c r="N33" s="3" t="str" cm="1">
        <f t="array" ref="N33">IFERROR(INDEX(Listes!$E$2:$E$7,MATCH(INDEX(T_Conges[Type d''absence],MATCH(1,(T_Conges[Nom complet]=$C33)*(T_Conges[Date début]&lt;=N$15)*(T_Conges[Date Fin]&gt;=N$15)*(T_Conges[Statut]="Validé"),0)),Listes!$D$2:$D$7,0)),"")</f>
        <v/>
      </c>
      <c r="O33" s="3" t="str" cm="1">
        <f t="array" ref="O33">IFERROR(INDEX(Listes!$E$2:$E$7,MATCH(INDEX(T_Conges[Type d''absence],MATCH(1,(T_Conges[Nom complet]=$C33)*(T_Conges[Date début]&lt;=O$15)*(T_Conges[Date Fin]&gt;=O$15)*(T_Conges[Statut]="Validé"),0)),Listes!$D$2:$D$7,0)),"")</f>
        <v/>
      </c>
      <c r="P33" s="3" t="str" cm="1">
        <f t="array" ref="P33">IFERROR(INDEX(Listes!$E$2:$E$7,MATCH(INDEX(T_Conges[Type d''absence],MATCH(1,(T_Conges[Nom complet]=$C33)*(T_Conges[Date début]&lt;=P$15)*(T_Conges[Date Fin]&gt;=P$15)*(T_Conges[Statut]="Validé"),0)),Listes!$D$2:$D$7,0)),"")</f>
        <v/>
      </c>
      <c r="Q33" s="3" t="str" cm="1">
        <f t="array" ref="Q33">IFERROR(INDEX(Listes!$E$2:$E$7,MATCH(INDEX(T_Conges[Type d''absence],MATCH(1,(T_Conges[Nom complet]=$C33)*(T_Conges[Date début]&lt;=Q$15)*(T_Conges[Date Fin]&gt;=Q$15)*(T_Conges[Statut]="Validé"),0)),Listes!$D$2:$D$7,0)),"")</f>
        <v/>
      </c>
      <c r="R33" s="3" t="str" cm="1">
        <f t="array" ref="R33">IFERROR(INDEX(Listes!$E$2:$E$7,MATCH(INDEX(T_Conges[Type d''absence],MATCH(1,(T_Conges[Nom complet]=$C33)*(T_Conges[Date début]&lt;=R$15)*(T_Conges[Date Fin]&gt;=R$15)*(T_Conges[Statut]="Validé"),0)),Listes!$D$2:$D$7,0)),"")</f>
        <v/>
      </c>
      <c r="S33" s="3" t="str" cm="1">
        <f t="array" ref="S33">IFERROR(INDEX(Listes!$E$2:$E$7,MATCH(INDEX(T_Conges[Type d''absence],MATCH(1,(T_Conges[Nom complet]=$C33)*(T_Conges[Date début]&lt;=S$15)*(T_Conges[Date Fin]&gt;=S$15)*(T_Conges[Statut]="Validé"),0)),Listes!$D$2:$D$7,0)),"")</f>
        <v/>
      </c>
      <c r="T33" s="3" t="str" cm="1">
        <f t="array" ref="T33">IFERROR(INDEX(Listes!$E$2:$E$7,MATCH(INDEX(T_Conges[Type d''absence],MATCH(1,(T_Conges[Nom complet]=$C33)*(T_Conges[Date début]&lt;=T$15)*(T_Conges[Date Fin]&gt;=T$15)*(T_Conges[Statut]="Validé"),0)),Listes!$D$2:$D$7,0)),"")</f>
        <v/>
      </c>
      <c r="U33" s="3" t="str" cm="1">
        <f t="array" ref="U33">IFERROR(INDEX(Listes!$E$2:$E$7,MATCH(INDEX(T_Conges[Type d''absence],MATCH(1,(T_Conges[Nom complet]=$C33)*(T_Conges[Date début]&lt;=U$15)*(T_Conges[Date Fin]&gt;=U$15)*(T_Conges[Statut]="Validé"),0)),Listes!$D$2:$D$7,0)),"")</f>
        <v/>
      </c>
      <c r="V33" s="3" t="str" cm="1">
        <f t="array" ref="V33">IFERROR(INDEX(Listes!$E$2:$E$7,MATCH(INDEX(T_Conges[Type d''absence],MATCH(1,(T_Conges[Nom complet]=$C33)*(T_Conges[Date début]&lt;=V$15)*(T_Conges[Date Fin]&gt;=V$15)*(T_Conges[Statut]="Validé"),0)),Listes!$D$2:$D$7,0)),"")</f>
        <v/>
      </c>
      <c r="W33" s="3" t="str" cm="1">
        <f t="array" ref="W33">IFERROR(INDEX(Listes!$E$2:$E$7,MATCH(INDEX(T_Conges[Type d''absence],MATCH(1,(T_Conges[Nom complet]=$C33)*(T_Conges[Date début]&lt;=W$15)*(T_Conges[Date Fin]&gt;=W$15)*(T_Conges[Statut]="Validé"),0)),Listes!$D$2:$D$7,0)),"")</f>
        <v/>
      </c>
      <c r="X33" s="3" t="str" cm="1">
        <f t="array" ref="X33">IFERROR(INDEX(Listes!$E$2:$E$7,MATCH(INDEX(T_Conges[Type d''absence],MATCH(1,(T_Conges[Nom complet]=$C33)*(T_Conges[Date début]&lt;=X$15)*(T_Conges[Date Fin]&gt;=X$15)*(T_Conges[Statut]="Validé"),0)),Listes!$D$2:$D$7,0)),"")</f>
        <v/>
      </c>
      <c r="Y33" s="3" t="str" cm="1">
        <f t="array" ref="Y33">IFERROR(INDEX(Listes!$E$2:$E$7,MATCH(INDEX(T_Conges[Type d''absence],MATCH(1,(T_Conges[Nom complet]=$C33)*(T_Conges[Date début]&lt;=Y$15)*(T_Conges[Date Fin]&gt;=Y$15)*(T_Conges[Statut]="Validé"),0)),Listes!$D$2:$D$7,0)),"")</f>
        <v/>
      </c>
      <c r="Z33" s="3" t="str" cm="1">
        <f t="array" ref="Z33">IFERROR(INDEX(Listes!$E$2:$E$7,MATCH(INDEX(T_Conges[Type d''absence],MATCH(1,(T_Conges[Nom complet]=$C33)*(T_Conges[Date début]&lt;=Z$15)*(T_Conges[Date Fin]&gt;=Z$15)*(T_Conges[Statut]="Validé"),0)),Listes!$D$2:$D$7,0)),"")</f>
        <v/>
      </c>
      <c r="AA33" s="3" t="str" cm="1">
        <f t="array" ref="AA33">IFERROR(INDEX(Listes!$E$2:$E$7,MATCH(INDEX(T_Conges[Type d''absence],MATCH(1,(T_Conges[Nom complet]=$C33)*(T_Conges[Date début]&lt;=AA$15)*(T_Conges[Date Fin]&gt;=AA$15)*(T_Conges[Statut]="Validé"),0)),Listes!$D$2:$D$7,0)),"")</f>
        <v/>
      </c>
      <c r="AB33" s="3" t="str" cm="1">
        <f t="array" ref="AB33">IFERROR(INDEX(Listes!$E$2:$E$7,MATCH(INDEX(T_Conges[Type d''absence],MATCH(1,(T_Conges[Nom complet]=$C33)*(T_Conges[Date début]&lt;=AB$15)*(T_Conges[Date Fin]&gt;=AB$15)*(T_Conges[Statut]="Validé"),0)),Listes!$D$2:$D$7,0)),"")</f>
        <v/>
      </c>
      <c r="AC33" s="3" t="str" cm="1">
        <f t="array" ref="AC33">IFERROR(INDEX(Listes!$E$2:$E$7,MATCH(INDEX(T_Conges[Type d''absence],MATCH(1,(T_Conges[Nom complet]=$C33)*(T_Conges[Date début]&lt;=AC$15)*(T_Conges[Date Fin]&gt;=AC$15)*(T_Conges[Statut]="Validé"),0)),Listes!$D$2:$D$7,0)),"")</f>
        <v/>
      </c>
      <c r="AD33" s="3" t="str" cm="1">
        <f t="array" ref="AD33">IFERROR(INDEX(Listes!$E$2:$E$7,MATCH(INDEX(T_Conges[Type d''absence],MATCH(1,(T_Conges[Nom complet]=$C33)*(T_Conges[Date début]&lt;=AD$15)*(T_Conges[Date Fin]&gt;=AD$15)*(T_Conges[Statut]="Validé"),0)),Listes!$D$2:$D$7,0)),"")</f>
        <v/>
      </c>
      <c r="AE33" s="3" t="str" cm="1">
        <f t="array" ref="AE33">IFERROR(INDEX(Listes!$E$2:$E$7,MATCH(INDEX(T_Conges[Type d''absence],MATCH(1,(T_Conges[Nom complet]=$C33)*(T_Conges[Date début]&lt;=AE$15)*(T_Conges[Date Fin]&gt;=AE$15)*(T_Conges[Statut]="Validé"),0)),Listes!$D$2:$D$7,0)),"")</f>
        <v/>
      </c>
      <c r="AF33" s="3" t="str" cm="1">
        <f t="array" ref="AF33">IFERROR(INDEX(Listes!$E$2:$E$7,MATCH(INDEX(T_Conges[Type d''absence],MATCH(1,(T_Conges[Nom complet]=$C33)*(T_Conges[Date début]&lt;=AF$15)*(T_Conges[Date Fin]&gt;=AF$15)*(T_Conges[Statut]="Validé"),0)),Listes!$D$2:$D$7,0)),"")</f>
        <v/>
      </c>
      <c r="AG33" s="3" t="str" cm="1">
        <f t="array" ref="AG33">IFERROR(INDEX(Listes!$E$2:$E$7,MATCH(INDEX(T_Conges[Type d''absence],MATCH(1,(T_Conges[Nom complet]=$C33)*(T_Conges[Date début]&lt;=AG$15)*(T_Conges[Date Fin]&gt;=AG$15)*(T_Conges[Statut]="Validé"),0)),Listes!$D$2:$D$7,0)),"")</f>
        <v/>
      </c>
      <c r="AH33" s="3" t="str" cm="1">
        <f t="array" ref="AH33">IFERROR(INDEX(Listes!$E$2:$E$7,MATCH(INDEX(T_Conges[Type d''absence],MATCH(1,(T_Conges[Nom complet]=$C33)*(T_Conges[Date début]&lt;=AH$15)*(T_Conges[Date Fin]&gt;=AH$15)*(T_Conges[Statut]="Validé"),0)),Listes!$D$2:$D$7,0)),"")</f>
        <v/>
      </c>
      <c r="AI33" s="3" t="str" cm="1">
        <f t="array" ref="AI33">IFERROR(INDEX(Listes!$E$2:$E$7,MATCH(INDEX(T_Conges[Type d''absence],MATCH(1,(T_Conges[Nom complet]=$C33)*(T_Conges[Date début]&lt;=AI$15)*(T_Conges[Date Fin]&gt;=AI$15)*(T_Conges[Statut]="Validé"),0)),Listes!$D$2:$D$7,0)),"")</f>
        <v/>
      </c>
      <c r="AJ33" s="3" t="str" cm="1">
        <f t="array" ref="AJ33">IFERROR(INDEX(Listes!$E$2:$E$7,MATCH(INDEX(T_Conges[Type d''absence],MATCH(1,(T_Conges[Nom complet]=$C33)*(T_Conges[Date début]&lt;=AJ$15)*(T_Conges[Date Fin]&gt;=AJ$15)*(T_Conges[Statut]="Validé"),0)),Listes!$D$2:$D$7,0)),"")</f>
        <v/>
      </c>
      <c r="AK33" s="3" t="str" cm="1">
        <f t="array" ref="AK33">IFERROR(INDEX(Listes!$E$2:$E$7,MATCH(INDEX(T_Conges[Type d''absence],MATCH(1,(T_Conges[Nom complet]=$C33)*(T_Conges[Date début]&lt;=AK$15)*(T_Conges[Date Fin]&gt;=AK$15)*(T_Conges[Statut]="Validé"),0)),Listes!$D$2:$D$7,0)),"")</f>
        <v/>
      </c>
      <c r="AL33" s="3" t="str" cm="1">
        <f t="array" ref="AL33">IFERROR(INDEX(Listes!$E$2:$E$7,MATCH(INDEX(T_Conges[Type d''absence],MATCH(1,(T_Conges[Nom complet]=$C33)*(T_Conges[Date début]&lt;=AL$15)*(T_Conges[Date Fin]&gt;=AL$15)*(T_Conges[Statut]="Validé"),0)),Listes!$D$2:$D$7,0)),"")</f>
        <v/>
      </c>
    </row>
    <row r="34" spans="3:38" x14ac:dyDescent="0.3">
      <c r="C34" s="3" t="str" cm="1">
        <f t="array" ref="C34">IFERROR(INDEX(T_Conges[Nom complet],MATCH(0,COUNTIF($C$15:C33,T_Conges[Nom complet]),0)),"")</f>
        <v/>
      </c>
      <c r="D34" s="3" t="str">
        <f>IFERROR(VLOOKUP(C34,T_Conges[[Nom complet]:[Département]],2,0),"")</f>
        <v/>
      </c>
      <c r="E34" s="3" t="str">
        <f>IFERROR(VLOOKUP(C34,T_Conges[[Nom complet]:[Poste]],3,0),"")</f>
        <v/>
      </c>
      <c r="F34" s="3" cm="1">
        <f t="array" ref="F34">SUMPRODUCT(--(H34:AL34&lt;&gt;""))</f>
        <v>0</v>
      </c>
      <c r="G34" s="15" cm="1">
        <f t="array" ref="G34">SUMPRODUCT(--(H34:AL34&lt;&gt;""))</f>
        <v>0</v>
      </c>
      <c r="H34" s="3" t="str" cm="1">
        <f t="array" ref="H34">IFERROR(INDEX(Listes!$E$2:$E$7,MATCH(INDEX(T_Conges[Type d''absence],MATCH(1,(T_Conges[Nom complet]=$C34)*(T_Conges[Date début]&lt;=H$15)*(T_Conges[Date Fin]&gt;=H$15)*(T_Conges[Statut]="Validé"),0)),Listes!$D$2:$D$7,0)),"")</f>
        <v/>
      </c>
      <c r="I34" s="3" t="str" cm="1">
        <f t="array" ref="I34">IFERROR(INDEX(Listes!$E$2:$E$7,MATCH(INDEX(T_Conges[Type d''absence],MATCH(1,(T_Conges[Nom complet]=$C34)*(T_Conges[Date début]&lt;=I$15)*(T_Conges[Date Fin]&gt;=I$15)*(T_Conges[Statut]="Validé"),0)),Listes!$D$2:$D$7,0)),"")</f>
        <v/>
      </c>
      <c r="J34" s="3" t="str" cm="1">
        <f t="array" ref="J34">IFERROR(INDEX(Listes!$E$2:$E$7,MATCH(INDEX(T_Conges[Type d''absence],MATCH(1,(T_Conges[Nom complet]=$C34)*(T_Conges[Date début]&lt;=J$15)*(T_Conges[Date Fin]&gt;=J$15)*(T_Conges[Statut]="Validé"),0)),Listes!$D$2:$D$7,0)),"")</f>
        <v/>
      </c>
      <c r="K34" s="3" t="str" cm="1">
        <f t="array" ref="K34">IFERROR(INDEX(Listes!$E$2:$E$7,MATCH(INDEX(T_Conges[Type d''absence],MATCH(1,(T_Conges[Nom complet]=$C34)*(T_Conges[Date début]&lt;=K$15)*(T_Conges[Date Fin]&gt;=K$15)*(T_Conges[Statut]="Validé"),0)),Listes!$D$2:$D$7,0)),"")</f>
        <v/>
      </c>
      <c r="L34" s="3" t="str" cm="1">
        <f t="array" ref="L34">IFERROR(INDEX(Listes!$E$2:$E$7,MATCH(INDEX(T_Conges[Type d''absence],MATCH(1,(T_Conges[Nom complet]=$C34)*(T_Conges[Date début]&lt;=L$15)*(T_Conges[Date Fin]&gt;=L$15)*(T_Conges[Statut]="Validé"),0)),Listes!$D$2:$D$7,0)),"")</f>
        <v/>
      </c>
      <c r="M34" s="3" t="str" cm="1">
        <f t="array" ref="M34">IFERROR(INDEX(Listes!$E$2:$E$7,MATCH(INDEX(T_Conges[Type d''absence],MATCH(1,(T_Conges[Nom complet]=$C34)*(T_Conges[Date début]&lt;=M$15)*(T_Conges[Date Fin]&gt;=M$15)*(T_Conges[Statut]="Validé"),0)),Listes!$D$2:$D$7,0)),"")</f>
        <v/>
      </c>
      <c r="N34" s="3" t="str" cm="1">
        <f t="array" ref="N34">IFERROR(INDEX(Listes!$E$2:$E$7,MATCH(INDEX(T_Conges[Type d''absence],MATCH(1,(T_Conges[Nom complet]=$C34)*(T_Conges[Date début]&lt;=N$15)*(T_Conges[Date Fin]&gt;=N$15)*(T_Conges[Statut]="Validé"),0)),Listes!$D$2:$D$7,0)),"")</f>
        <v/>
      </c>
      <c r="O34" s="3" t="str" cm="1">
        <f t="array" ref="O34">IFERROR(INDEX(Listes!$E$2:$E$7,MATCH(INDEX(T_Conges[Type d''absence],MATCH(1,(T_Conges[Nom complet]=$C34)*(T_Conges[Date début]&lt;=O$15)*(T_Conges[Date Fin]&gt;=O$15)*(T_Conges[Statut]="Validé"),0)),Listes!$D$2:$D$7,0)),"")</f>
        <v/>
      </c>
      <c r="P34" s="3" t="str" cm="1">
        <f t="array" ref="P34">IFERROR(INDEX(Listes!$E$2:$E$7,MATCH(INDEX(T_Conges[Type d''absence],MATCH(1,(T_Conges[Nom complet]=$C34)*(T_Conges[Date début]&lt;=P$15)*(T_Conges[Date Fin]&gt;=P$15)*(T_Conges[Statut]="Validé"),0)),Listes!$D$2:$D$7,0)),"")</f>
        <v/>
      </c>
      <c r="Q34" s="3" t="str" cm="1">
        <f t="array" ref="Q34">IFERROR(INDEX(Listes!$E$2:$E$7,MATCH(INDEX(T_Conges[Type d''absence],MATCH(1,(T_Conges[Nom complet]=$C34)*(T_Conges[Date début]&lt;=Q$15)*(T_Conges[Date Fin]&gt;=Q$15)*(T_Conges[Statut]="Validé"),0)),Listes!$D$2:$D$7,0)),"")</f>
        <v/>
      </c>
      <c r="R34" s="3" t="str" cm="1">
        <f t="array" ref="R34">IFERROR(INDEX(Listes!$E$2:$E$7,MATCH(INDEX(T_Conges[Type d''absence],MATCH(1,(T_Conges[Nom complet]=$C34)*(T_Conges[Date début]&lt;=R$15)*(T_Conges[Date Fin]&gt;=R$15)*(T_Conges[Statut]="Validé"),0)),Listes!$D$2:$D$7,0)),"")</f>
        <v/>
      </c>
      <c r="S34" s="3" t="str" cm="1">
        <f t="array" ref="S34">IFERROR(INDEX(Listes!$E$2:$E$7,MATCH(INDEX(T_Conges[Type d''absence],MATCH(1,(T_Conges[Nom complet]=$C34)*(T_Conges[Date début]&lt;=S$15)*(T_Conges[Date Fin]&gt;=S$15)*(T_Conges[Statut]="Validé"),0)),Listes!$D$2:$D$7,0)),"")</f>
        <v/>
      </c>
      <c r="T34" s="3" t="str" cm="1">
        <f t="array" ref="T34">IFERROR(INDEX(Listes!$E$2:$E$7,MATCH(INDEX(T_Conges[Type d''absence],MATCH(1,(T_Conges[Nom complet]=$C34)*(T_Conges[Date début]&lt;=T$15)*(T_Conges[Date Fin]&gt;=T$15)*(T_Conges[Statut]="Validé"),0)),Listes!$D$2:$D$7,0)),"")</f>
        <v/>
      </c>
      <c r="U34" s="3" t="str" cm="1">
        <f t="array" ref="U34">IFERROR(INDEX(Listes!$E$2:$E$7,MATCH(INDEX(T_Conges[Type d''absence],MATCH(1,(T_Conges[Nom complet]=$C34)*(T_Conges[Date début]&lt;=U$15)*(T_Conges[Date Fin]&gt;=U$15)*(T_Conges[Statut]="Validé"),0)),Listes!$D$2:$D$7,0)),"")</f>
        <v/>
      </c>
      <c r="V34" s="3" t="str" cm="1">
        <f t="array" ref="V34">IFERROR(INDEX(Listes!$E$2:$E$7,MATCH(INDEX(T_Conges[Type d''absence],MATCH(1,(T_Conges[Nom complet]=$C34)*(T_Conges[Date début]&lt;=V$15)*(T_Conges[Date Fin]&gt;=V$15)*(T_Conges[Statut]="Validé"),0)),Listes!$D$2:$D$7,0)),"")</f>
        <v/>
      </c>
      <c r="W34" s="3" t="str" cm="1">
        <f t="array" ref="W34">IFERROR(INDEX(Listes!$E$2:$E$7,MATCH(INDEX(T_Conges[Type d''absence],MATCH(1,(T_Conges[Nom complet]=$C34)*(T_Conges[Date début]&lt;=W$15)*(T_Conges[Date Fin]&gt;=W$15)*(T_Conges[Statut]="Validé"),0)),Listes!$D$2:$D$7,0)),"")</f>
        <v/>
      </c>
      <c r="X34" s="3" t="str" cm="1">
        <f t="array" ref="X34">IFERROR(INDEX(Listes!$E$2:$E$7,MATCH(INDEX(T_Conges[Type d''absence],MATCH(1,(T_Conges[Nom complet]=$C34)*(T_Conges[Date début]&lt;=X$15)*(T_Conges[Date Fin]&gt;=X$15)*(T_Conges[Statut]="Validé"),0)),Listes!$D$2:$D$7,0)),"")</f>
        <v/>
      </c>
      <c r="Y34" s="3" t="str" cm="1">
        <f t="array" ref="Y34">IFERROR(INDEX(Listes!$E$2:$E$7,MATCH(INDEX(T_Conges[Type d''absence],MATCH(1,(T_Conges[Nom complet]=$C34)*(T_Conges[Date début]&lt;=Y$15)*(T_Conges[Date Fin]&gt;=Y$15)*(T_Conges[Statut]="Validé"),0)),Listes!$D$2:$D$7,0)),"")</f>
        <v/>
      </c>
      <c r="Z34" s="3" t="str" cm="1">
        <f t="array" ref="Z34">IFERROR(INDEX(Listes!$E$2:$E$7,MATCH(INDEX(T_Conges[Type d''absence],MATCH(1,(T_Conges[Nom complet]=$C34)*(T_Conges[Date début]&lt;=Z$15)*(T_Conges[Date Fin]&gt;=Z$15)*(T_Conges[Statut]="Validé"),0)),Listes!$D$2:$D$7,0)),"")</f>
        <v/>
      </c>
      <c r="AA34" s="3" t="str" cm="1">
        <f t="array" ref="AA34">IFERROR(INDEX(Listes!$E$2:$E$7,MATCH(INDEX(T_Conges[Type d''absence],MATCH(1,(T_Conges[Nom complet]=$C34)*(T_Conges[Date début]&lt;=AA$15)*(T_Conges[Date Fin]&gt;=AA$15)*(T_Conges[Statut]="Validé"),0)),Listes!$D$2:$D$7,0)),"")</f>
        <v/>
      </c>
      <c r="AB34" s="3" t="str" cm="1">
        <f t="array" ref="AB34">IFERROR(INDEX(Listes!$E$2:$E$7,MATCH(INDEX(T_Conges[Type d''absence],MATCH(1,(T_Conges[Nom complet]=$C34)*(T_Conges[Date début]&lt;=AB$15)*(T_Conges[Date Fin]&gt;=AB$15)*(T_Conges[Statut]="Validé"),0)),Listes!$D$2:$D$7,0)),"")</f>
        <v/>
      </c>
      <c r="AC34" s="3" t="str" cm="1">
        <f t="array" ref="AC34">IFERROR(INDEX(Listes!$E$2:$E$7,MATCH(INDEX(T_Conges[Type d''absence],MATCH(1,(T_Conges[Nom complet]=$C34)*(T_Conges[Date début]&lt;=AC$15)*(T_Conges[Date Fin]&gt;=AC$15)*(T_Conges[Statut]="Validé"),0)),Listes!$D$2:$D$7,0)),"")</f>
        <v/>
      </c>
      <c r="AD34" s="3" t="str" cm="1">
        <f t="array" ref="AD34">IFERROR(INDEX(Listes!$E$2:$E$7,MATCH(INDEX(T_Conges[Type d''absence],MATCH(1,(T_Conges[Nom complet]=$C34)*(T_Conges[Date début]&lt;=AD$15)*(T_Conges[Date Fin]&gt;=AD$15)*(T_Conges[Statut]="Validé"),0)),Listes!$D$2:$D$7,0)),"")</f>
        <v/>
      </c>
      <c r="AE34" s="3" t="str" cm="1">
        <f t="array" ref="AE34">IFERROR(INDEX(Listes!$E$2:$E$7,MATCH(INDEX(T_Conges[Type d''absence],MATCH(1,(T_Conges[Nom complet]=$C34)*(T_Conges[Date début]&lt;=AE$15)*(T_Conges[Date Fin]&gt;=AE$15)*(T_Conges[Statut]="Validé"),0)),Listes!$D$2:$D$7,0)),"")</f>
        <v/>
      </c>
      <c r="AF34" s="3" t="str" cm="1">
        <f t="array" ref="AF34">IFERROR(INDEX(Listes!$E$2:$E$7,MATCH(INDEX(T_Conges[Type d''absence],MATCH(1,(T_Conges[Nom complet]=$C34)*(T_Conges[Date début]&lt;=AF$15)*(T_Conges[Date Fin]&gt;=AF$15)*(T_Conges[Statut]="Validé"),0)),Listes!$D$2:$D$7,0)),"")</f>
        <v/>
      </c>
      <c r="AG34" s="3" t="str" cm="1">
        <f t="array" ref="AG34">IFERROR(INDEX(Listes!$E$2:$E$7,MATCH(INDEX(T_Conges[Type d''absence],MATCH(1,(T_Conges[Nom complet]=$C34)*(T_Conges[Date début]&lt;=AG$15)*(T_Conges[Date Fin]&gt;=AG$15)*(T_Conges[Statut]="Validé"),0)),Listes!$D$2:$D$7,0)),"")</f>
        <v/>
      </c>
      <c r="AH34" s="3" t="str" cm="1">
        <f t="array" ref="AH34">IFERROR(INDEX(Listes!$E$2:$E$7,MATCH(INDEX(T_Conges[Type d''absence],MATCH(1,(T_Conges[Nom complet]=$C34)*(T_Conges[Date début]&lt;=AH$15)*(T_Conges[Date Fin]&gt;=AH$15)*(T_Conges[Statut]="Validé"),0)),Listes!$D$2:$D$7,0)),"")</f>
        <v/>
      </c>
      <c r="AI34" s="3" t="str" cm="1">
        <f t="array" ref="AI34">IFERROR(INDEX(Listes!$E$2:$E$7,MATCH(INDEX(T_Conges[Type d''absence],MATCH(1,(T_Conges[Nom complet]=$C34)*(T_Conges[Date début]&lt;=AI$15)*(T_Conges[Date Fin]&gt;=AI$15)*(T_Conges[Statut]="Validé"),0)),Listes!$D$2:$D$7,0)),"")</f>
        <v/>
      </c>
      <c r="AJ34" s="3" t="str" cm="1">
        <f t="array" ref="AJ34">IFERROR(INDEX(Listes!$E$2:$E$7,MATCH(INDEX(T_Conges[Type d''absence],MATCH(1,(T_Conges[Nom complet]=$C34)*(T_Conges[Date début]&lt;=AJ$15)*(T_Conges[Date Fin]&gt;=AJ$15)*(T_Conges[Statut]="Validé"),0)),Listes!$D$2:$D$7,0)),"")</f>
        <v/>
      </c>
      <c r="AK34" s="3" t="str" cm="1">
        <f t="array" ref="AK34">IFERROR(INDEX(Listes!$E$2:$E$7,MATCH(INDEX(T_Conges[Type d''absence],MATCH(1,(T_Conges[Nom complet]=$C34)*(T_Conges[Date début]&lt;=AK$15)*(T_Conges[Date Fin]&gt;=AK$15)*(T_Conges[Statut]="Validé"),0)),Listes!$D$2:$D$7,0)),"")</f>
        <v/>
      </c>
      <c r="AL34" s="3" t="str" cm="1">
        <f t="array" ref="AL34">IFERROR(INDEX(Listes!$E$2:$E$7,MATCH(INDEX(T_Conges[Type d''absence],MATCH(1,(T_Conges[Nom complet]=$C34)*(T_Conges[Date début]&lt;=AL$15)*(T_Conges[Date Fin]&gt;=AL$15)*(T_Conges[Statut]="Validé"),0)),Listes!$D$2:$D$7,0)),"")</f>
        <v/>
      </c>
    </row>
    <row r="35" spans="3:38" x14ac:dyDescent="0.3">
      <c r="C35" s="3" t="str" cm="1">
        <f t="array" ref="C35">IFERROR(INDEX(T_Conges[Nom complet],MATCH(0,COUNTIF($C$15:C34,T_Conges[Nom complet]),0)),"")</f>
        <v/>
      </c>
      <c r="D35" s="3" t="str">
        <f>IFERROR(VLOOKUP(C35,T_Conges[[Nom complet]:[Département]],2,0),"")</f>
        <v/>
      </c>
      <c r="E35" s="3" t="str">
        <f>IFERROR(VLOOKUP(C35,T_Conges[[Nom complet]:[Poste]],3,0),"")</f>
        <v/>
      </c>
      <c r="F35" s="3" cm="1">
        <f t="array" ref="F35">SUMPRODUCT(--(H35:AL35&lt;&gt;""))</f>
        <v>0</v>
      </c>
      <c r="G35" s="15" cm="1">
        <f t="array" ref="G35">SUMPRODUCT(--(H35:AL35&lt;&gt;""))</f>
        <v>0</v>
      </c>
      <c r="H35" s="3" t="str" cm="1">
        <f t="array" ref="H35">IFERROR(INDEX(Listes!$E$2:$E$7,MATCH(INDEX(T_Conges[Type d''absence],MATCH(1,(T_Conges[Nom complet]=$C35)*(T_Conges[Date début]&lt;=H$15)*(T_Conges[Date Fin]&gt;=H$15)*(T_Conges[Statut]="Validé"),0)),Listes!$D$2:$D$7,0)),"")</f>
        <v/>
      </c>
      <c r="I35" s="3" t="str" cm="1">
        <f t="array" ref="I35">IFERROR(INDEX(Listes!$E$2:$E$7,MATCH(INDEX(T_Conges[Type d''absence],MATCH(1,(T_Conges[Nom complet]=$C35)*(T_Conges[Date début]&lt;=I$15)*(T_Conges[Date Fin]&gt;=I$15)*(T_Conges[Statut]="Validé"),0)),Listes!$D$2:$D$7,0)),"")</f>
        <v/>
      </c>
      <c r="J35" s="3" t="str" cm="1">
        <f t="array" ref="J35">IFERROR(INDEX(Listes!$E$2:$E$7,MATCH(INDEX(T_Conges[Type d''absence],MATCH(1,(T_Conges[Nom complet]=$C35)*(T_Conges[Date début]&lt;=J$15)*(T_Conges[Date Fin]&gt;=J$15)*(T_Conges[Statut]="Validé"),0)),Listes!$D$2:$D$7,0)),"")</f>
        <v/>
      </c>
      <c r="K35" s="3" t="str" cm="1">
        <f t="array" ref="K35">IFERROR(INDEX(Listes!$E$2:$E$7,MATCH(INDEX(T_Conges[Type d''absence],MATCH(1,(T_Conges[Nom complet]=$C35)*(T_Conges[Date début]&lt;=K$15)*(T_Conges[Date Fin]&gt;=K$15)*(T_Conges[Statut]="Validé"),0)),Listes!$D$2:$D$7,0)),"")</f>
        <v/>
      </c>
      <c r="L35" s="3" t="str" cm="1">
        <f t="array" ref="L35">IFERROR(INDEX(Listes!$E$2:$E$7,MATCH(INDEX(T_Conges[Type d''absence],MATCH(1,(T_Conges[Nom complet]=$C35)*(T_Conges[Date début]&lt;=L$15)*(T_Conges[Date Fin]&gt;=L$15)*(T_Conges[Statut]="Validé"),0)),Listes!$D$2:$D$7,0)),"")</f>
        <v/>
      </c>
      <c r="M35" s="3" t="str" cm="1">
        <f t="array" ref="M35">IFERROR(INDEX(Listes!$E$2:$E$7,MATCH(INDEX(T_Conges[Type d''absence],MATCH(1,(T_Conges[Nom complet]=$C35)*(T_Conges[Date début]&lt;=M$15)*(T_Conges[Date Fin]&gt;=M$15)*(T_Conges[Statut]="Validé"),0)),Listes!$D$2:$D$7,0)),"")</f>
        <v/>
      </c>
      <c r="N35" s="3" t="str" cm="1">
        <f t="array" ref="N35">IFERROR(INDEX(Listes!$E$2:$E$7,MATCH(INDEX(T_Conges[Type d''absence],MATCH(1,(T_Conges[Nom complet]=$C35)*(T_Conges[Date début]&lt;=N$15)*(T_Conges[Date Fin]&gt;=N$15)*(T_Conges[Statut]="Validé"),0)),Listes!$D$2:$D$7,0)),"")</f>
        <v/>
      </c>
      <c r="O35" s="3" t="str" cm="1">
        <f t="array" ref="O35">IFERROR(INDEX(Listes!$E$2:$E$7,MATCH(INDEX(T_Conges[Type d''absence],MATCH(1,(T_Conges[Nom complet]=$C35)*(T_Conges[Date début]&lt;=O$15)*(T_Conges[Date Fin]&gt;=O$15)*(T_Conges[Statut]="Validé"),0)),Listes!$D$2:$D$7,0)),"")</f>
        <v/>
      </c>
      <c r="P35" s="3" t="str" cm="1">
        <f t="array" ref="P35">IFERROR(INDEX(Listes!$E$2:$E$7,MATCH(INDEX(T_Conges[Type d''absence],MATCH(1,(T_Conges[Nom complet]=$C35)*(T_Conges[Date début]&lt;=P$15)*(T_Conges[Date Fin]&gt;=P$15)*(T_Conges[Statut]="Validé"),0)),Listes!$D$2:$D$7,0)),"")</f>
        <v/>
      </c>
      <c r="Q35" s="3" t="str" cm="1">
        <f t="array" ref="Q35">IFERROR(INDEX(Listes!$E$2:$E$7,MATCH(INDEX(T_Conges[Type d''absence],MATCH(1,(T_Conges[Nom complet]=$C35)*(T_Conges[Date début]&lt;=Q$15)*(T_Conges[Date Fin]&gt;=Q$15)*(T_Conges[Statut]="Validé"),0)),Listes!$D$2:$D$7,0)),"")</f>
        <v/>
      </c>
      <c r="R35" s="3" t="str" cm="1">
        <f t="array" ref="R35">IFERROR(INDEX(Listes!$E$2:$E$7,MATCH(INDEX(T_Conges[Type d''absence],MATCH(1,(T_Conges[Nom complet]=$C35)*(T_Conges[Date début]&lt;=R$15)*(T_Conges[Date Fin]&gt;=R$15)*(T_Conges[Statut]="Validé"),0)),Listes!$D$2:$D$7,0)),"")</f>
        <v/>
      </c>
      <c r="S35" s="3" t="str" cm="1">
        <f t="array" ref="S35">IFERROR(INDEX(Listes!$E$2:$E$7,MATCH(INDEX(T_Conges[Type d''absence],MATCH(1,(T_Conges[Nom complet]=$C35)*(T_Conges[Date début]&lt;=S$15)*(T_Conges[Date Fin]&gt;=S$15)*(T_Conges[Statut]="Validé"),0)),Listes!$D$2:$D$7,0)),"")</f>
        <v/>
      </c>
      <c r="T35" s="3" t="str" cm="1">
        <f t="array" ref="T35">IFERROR(INDEX(Listes!$E$2:$E$7,MATCH(INDEX(T_Conges[Type d''absence],MATCH(1,(T_Conges[Nom complet]=$C35)*(T_Conges[Date début]&lt;=T$15)*(T_Conges[Date Fin]&gt;=T$15)*(T_Conges[Statut]="Validé"),0)),Listes!$D$2:$D$7,0)),"")</f>
        <v/>
      </c>
      <c r="U35" s="3" t="str" cm="1">
        <f t="array" ref="U35">IFERROR(INDEX(Listes!$E$2:$E$7,MATCH(INDEX(T_Conges[Type d''absence],MATCH(1,(T_Conges[Nom complet]=$C35)*(T_Conges[Date début]&lt;=U$15)*(T_Conges[Date Fin]&gt;=U$15)*(T_Conges[Statut]="Validé"),0)),Listes!$D$2:$D$7,0)),"")</f>
        <v/>
      </c>
      <c r="V35" s="3" t="str" cm="1">
        <f t="array" ref="V35">IFERROR(INDEX(Listes!$E$2:$E$7,MATCH(INDEX(T_Conges[Type d''absence],MATCH(1,(T_Conges[Nom complet]=$C35)*(T_Conges[Date début]&lt;=V$15)*(T_Conges[Date Fin]&gt;=V$15)*(T_Conges[Statut]="Validé"),0)),Listes!$D$2:$D$7,0)),"")</f>
        <v/>
      </c>
      <c r="W35" s="3" t="str" cm="1">
        <f t="array" ref="W35">IFERROR(INDEX(Listes!$E$2:$E$7,MATCH(INDEX(T_Conges[Type d''absence],MATCH(1,(T_Conges[Nom complet]=$C35)*(T_Conges[Date début]&lt;=W$15)*(T_Conges[Date Fin]&gt;=W$15)*(T_Conges[Statut]="Validé"),0)),Listes!$D$2:$D$7,0)),"")</f>
        <v/>
      </c>
      <c r="X35" s="3" t="str" cm="1">
        <f t="array" ref="X35">IFERROR(INDEX(Listes!$E$2:$E$7,MATCH(INDEX(T_Conges[Type d''absence],MATCH(1,(T_Conges[Nom complet]=$C35)*(T_Conges[Date début]&lt;=X$15)*(T_Conges[Date Fin]&gt;=X$15)*(T_Conges[Statut]="Validé"),0)),Listes!$D$2:$D$7,0)),"")</f>
        <v/>
      </c>
      <c r="Y35" s="3" t="str" cm="1">
        <f t="array" ref="Y35">IFERROR(INDEX(Listes!$E$2:$E$7,MATCH(INDEX(T_Conges[Type d''absence],MATCH(1,(T_Conges[Nom complet]=$C35)*(T_Conges[Date début]&lt;=Y$15)*(T_Conges[Date Fin]&gt;=Y$15)*(T_Conges[Statut]="Validé"),0)),Listes!$D$2:$D$7,0)),"")</f>
        <v/>
      </c>
      <c r="Z35" s="3" t="str" cm="1">
        <f t="array" ref="Z35">IFERROR(INDEX(Listes!$E$2:$E$7,MATCH(INDEX(T_Conges[Type d''absence],MATCH(1,(T_Conges[Nom complet]=$C35)*(T_Conges[Date début]&lt;=Z$15)*(T_Conges[Date Fin]&gt;=Z$15)*(T_Conges[Statut]="Validé"),0)),Listes!$D$2:$D$7,0)),"")</f>
        <v/>
      </c>
      <c r="AA35" s="3" t="str" cm="1">
        <f t="array" ref="AA35">IFERROR(INDEX(Listes!$E$2:$E$7,MATCH(INDEX(T_Conges[Type d''absence],MATCH(1,(T_Conges[Nom complet]=$C35)*(T_Conges[Date début]&lt;=AA$15)*(T_Conges[Date Fin]&gt;=AA$15)*(T_Conges[Statut]="Validé"),0)),Listes!$D$2:$D$7,0)),"")</f>
        <v/>
      </c>
      <c r="AB35" s="3" t="str" cm="1">
        <f t="array" ref="AB35">IFERROR(INDEX(Listes!$E$2:$E$7,MATCH(INDEX(T_Conges[Type d''absence],MATCH(1,(T_Conges[Nom complet]=$C35)*(T_Conges[Date début]&lt;=AB$15)*(T_Conges[Date Fin]&gt;=AB$15)*(T_Conges[Statut]="Validé"),0)),Listes!$D$2:$D$7,0)),"")</f>
        <v/>
      </c>
      <c r="AC35" s="3" t="str" cm="1">
        <f t="array" ref="AC35">IFERROR(INDEX(Listes!$E$2:$E$7,MATCH(INDEX(T_Conges[Type d''absence],MATCH(1,(T_Conges[Nom complet]=$C35)*(T_Conges[Date début]&lt;=AC$15)*(T_Conges[Date Fin]&gt;=AC$15)*(T_Conges[Statut]="Validé"),0)),Listes!$D$2:$D$7,0)),"")</f>
        <v/>
      </c>
      <c r="AD35" s="3" t="str" cm="1">
        <f t="array" ref="AD35">IFERROR(INDEX(Listes!$E$2:$E$7,MATCH(INDEX(T_Conges[Type d''absence],MATCH(1,(T_Conges[Nom complet]=$C35)*(T_Conges[Date début]&lt;=AD$15)*(T_Conges[Date Fin]&gt;=AD$15)*(T_Conges[Statut]="Validé"),0)),Listes!$D$2:$D$7,0)),"")</f>
        <v/>
      </c>
      <c r="AE35" s="3" t="str" cm="1">
        <f t="array" ref="AE35">IFERROR(INDEX(Listes!$E$2:$E$7,MATCH(INDEX(T_Conges[Type d''absence],MATCH(1,(T_Conges[Nom complet]=$C35)*(T_Conges[Date début]&lt;=AE$15)*(T_Conges[Date Fin]&gt;=AE$15)*(T_Conges[Statut]="Validé"),0)),Listes!$D$2:$D$7,0)),"")</f>
        <v/>
      </c>
      <c r="AF35" s="3" t="str" cm="1">
        <f t="array" ref="AF35">IFERROR(INDEX(Listes!$E$2:$E$7,MATCH(INDEX(T_Conges[Type d''absence],MATCH(1,(T_Conges[Nom complet]=$C35)*(T_Conges[Date début]&lt;=AF$15)*(T_Conges[Date Fin]&gt;=AF$15)*(T_Conges[Statut]="Validé"),0)),Listes!$D$2:$D$7,0)),"")</f>
        <v/>
      </c>
      <c r="AG35" s="3" t="str" cm="1">
        <f t="array" ref="AG35">IFERROR(INDEX(Listes!$E$2:$E$7,MATCH(INDEX(T_Conges[Type d''absence],MATCH(1,(T_Conges[Nom complet]=$C35)*(T_Conges[Date début]&lt;=AG$15)*(T_Conges[Date Fin]&gt;=AG$15)*(T_Conges[Statut]="Validé"),0)),Listes!$D$2:$D$7,0)),"")</f>
        <v/>
      </c>
      <c r="AH35" s="3" t="str" cm="1">
        <f t="array" ref="AH35">IFERROR(INDEX(Listes!$E$2:$E$7,MATCH(INDEX(T_Conges[Type d''absence],MATCH(1,(T_Conges[Nom complet]=$C35)*(T_Conges[Date début]&lt;=AH$15)*(T_Conges[Date Fin]&gt;=AH$15)*(T_Conges[Statut]="Validé"),0)),Listes!$D$2:$D$7,0)),"")</f>
        <v/>
      </c>
      <c r="AI35" s="3" t="str" cm="1">
        <f t="array" ref="AI35">IFERROR(INDEX(Listes!$E$2:$E$7,MATCH(INDEX(T_Conges[Type d''absence],MATCH(1,(T_Conges[Nom complet]=$C35)*(T_Conges[Date début]&lt;=AI$15)*(T_Conges[Date Fin]&gt;=AI$15)*(T_Conges[Statut]="Validé"),0)),Listes!$D$2:$D$7,0)),"")</f>
        <v/>
      </c>
      <c r="AJ35" s="3" t="str" cm="1">
        <f t="array" ref="AJ35">IFERROR(INDEX(Listes!$E$2:$E$7,MATCH(INDEX(T_Conges[Type d''absence],MATCH(1,(T_Conges[Nom complet]=$C35)*(T_Conges[Date début]&lt;=AJ$15)*(T_Conges[Date Fin]&gt;=AJ$15)*(T_Conges[Statut]="Validé"),0)),Listes!$D$2:$D$7,0)),"")</f>
        <v/>
      </c>
      <c r="AK35" s="3" t="str" cm="1">
        <f t="array" ref="AK35">IFERROR(INDEX(Listes!$E$2:$E$7,MATCH(INDEX(T_Conges[Type d''absence],MATCH(1,(T_Conges[Nom complet]=$C35)*(T_Conges[Date début]&lt;=AK$15)*(T_Conges[Date Fin]&gt;=AK$15)*(T_Conges[Statut]="Validé"),0)),Listes!$D$2:$D$7,0)),"")</f>
        <v/>
      </c>
      <c r="AL35" s="3" t="str" cm="1">
        <f t="array" ref="AL35">IFERROR(INDEX(Listes!$E$2:$E$7,MATCH(INDEX(T_Conges[Type d''absence],MATCH(1,(T_Conges[Nom complet]=$C35)*(T_Conges[Date début]&lt;=AL$15)*(T_Conges[Date Fin]&gt;=AL$15)*(T_Conges[Statut]="Validé"),0)),Listes!$D$2:$D$7,0)),"")</f>
        <v/>
      </c>
    </row>
    <row r="36" spans="3:38" x14ac:dyDescent="0.3">
      <c r="C36" s="3" t="str" cm="1">
        <f t="array" ref="C36">IFERROR(INDEX(T_Conges[Nom complet],MATCH(0,COUNTIF($C$15:C35,T_Conges[Nom complet]),0)),"")</f>
        <v/>
      </c>
      <c r="D36" s="3" t="str">
        <f>IFERROR(VLOOKUP(C36,T_Conges[[Nom complet]:[Département]],2,0),"")</f>
        <v/>
      </c>
      <c r="E36" s="3" t="str">
        <f>IFERROR(VLOOKUP(C36,T_Conges[[Nom complet]:[Poste]],3,0),"")</f>
        <v/>
      </c>
      <c r="F36" s="3" cm="1">
        <f t="array" ref="F36">SUMPRODUCT(--(H36:AL36&lt;&gt;""))</f>
        <v>0</v>
      </c>
      <c r="G36" s="15" cm="1">
        <f t="array" ref="G36">SUMPRODUCT(--(H36:AL36&lt;&gt;""))</f>
        <v>0</v>
      </c>
      <c r="H36" s="3" t="str" cm="1">
        <f t="array" ref="H36">IFERROR(INDEX(Listes!$E$2:$E$7,MATCH(INDEX(T_Conges[Type d''absence],MATCH(1,(T_Conges[Nom complet]=$C36)*(T_Conges[Date début]&lt;=H$15)*(T_Conges[Date Fin]&gt;=H$15)*(T_Conges[Statut]="Validé"),0)),Listes!$D$2:$D$7,0)),"")</f>
        <v/>
      </c>
      <c r="I36" s="3" t="str" cm="1">
        <f t="array" ref="I36">IFERROR(INDEX(Listes!$E$2:$E$7,MATCH(INDEX(T_Conges[Type d''absence],MATCH(1,(T_Conges[Nom complet]=$C36)*(T_Conges[Date début]&lt;=I$15)*(T_Conges[Date Fin]&gt;=I$15)*(T_Conges[Statut]="Validé"),0)),Listes!$D$2:$D$7,0)),"")</f>
        <v/>
      </c>
      <c r="J36" s="3" t="str" cm="1">
        <f t="array" ref="J36">IFERROR(INDEX(Listes!$E$2:$E$7,MATCH(INDEX(T_Conges[Type d''absence],MATCH(1,(T_Conges[Nom complet]=$C36)*(T_Conges[Date début]&lt;=J$15)*(T_Conges[Date Fin]&gt;=J$15)*(T_Conges[Statut]="Validé"),0)),Listes!$D$2:$D$7,0)),"")</f>
        <v/>
      </c>
      <c r="K36" s="3" t="str" cm="1">
        <f t="array" ref="K36">IFERROR(INDEX(Listes!$E$2:$E$7,MATCH(INDEX(T_Conges[Type d''absence],MATCH(1,(T_Conges[Nom complet]=$C36)*(T_Conges[Date début]&lt;=K$15)*(T_Conges[Date Fin]&gt;=K$15)*(T_Conges[Statut]="Validé"),0)),Listes!$D$2:$D$7,0)),"")</f>
        <v/>
      </c>
      <c r="L36" s="3" t="str" cm="1">
        <f t="array" ref="L36">IFERROR(INDEX(Listes!$E$2:$E$7,MATCH(INDEX(T_Conges[Type d''absence],MATCH(1,(T_Conges[Nom complet]=$C36)*(T_Conges[Date début]&lt;=L$15)*(T_Conges[Date Fin]&gt;=L$15)*(T_Conges[Statut]="Validé"),0)),Listes!$D$2:$D$7,0)),"")</f>
        <v/>
      </c>
      <c r="M36" s="3" t="str" cm="1">
        <f t="array" ref="M36">IFERROR(INDEX(Listes!$E$2:$E$7,MATCH(INDEX(T_Conges[Type d''absence],MATCH(1,(T_Conges[Nom complet]=$C36)*(T_Conges[Date début]&lt;=M$15)*(T_Conges[Date Fin]&gt;=M$15)*(T_Conges[Statut]="Validé"),0)),Listes!$D$2:$D$7,0)),"")</f>
        <v/>
      </c>
      <c r="N36" s="3" t="str" cm="1">
        <f t="array" ref="N36">IFERROR(INDEX(Listes!$E$2:$E$7,MATCH(INDEX(T_Conges[Type d''absence],MATCH(1,(T_Conges[Nom complet]=$C36)*(T_Conges[Date début]&lt;=N$15)*(T_Conges[Date Fin]&gt;=N$15)*(T_Conges[Statut]="Validé"),0)),Listes!$D$2:$D$7,0)),"")</f>
        <v/>
      </c>
      <c r="O36" s="3" t="str" cm="1">
        <f t="array" ref="O36">IFERROR(INDEX(Listes!$E$2:$E$7,MATCH(INDEX(T_Conges[Type d''absence],MATCH(1,(T_Conges[Nom complet]=$C36)*(T_Conges[Date début]&lt;=O$15)*(T_Conges[Date Fin]&gt;=O$15)*(T_Conges[Statut]="Validé"),0)),Listes!$D$2:$D$7,0)),"")</f>
        <v/>
      </c>
      <c r="P36" s="3" t="str" cm="1">
        <f t="array" ref="P36">IFERROR(INDEX(Listes!$E$2:$E$7,MATCH(INDEX(T_Conges[Type d''absence],MATCH(1,(T_Conges[Nom complet]=$C36)*(T_Conges[Date début]&lt;=P$15)*(T_Conges[Date Fin]&gt;=P$15)*(T_Conges[Statut]="Validé"),0)),Listes!$D$2:$D$7,0)),"")</f>
        <v/>
      </c>
      <c r="Q36" s="3" t="str" cm="1">
        <f t="array" ref="Q36">IFERROR(INDEX(Listes!$E$2:$E$7,MATCH(INDEX(T_Conges[Type d''absence],MATCH(1,(T_Conges[Nom complet]=$C36)*(T_Conges[Date début]&lt;=Q$15)*(T_Conges[Date Fin]&gt;=Q$15)*(T_Conges[Statut]="Validé"),0)),Listes!$D$2:$D$7,0)),"")</f>
        <v/>
      </c>
      <c r="R36" s="3" t="str" cm="1">
        <f t="array" ref="R36">IFERROR(INDEX(Listes!$E$2:$E$7,MATCH(INDEX(T_Conges[Type d''absence],MATCH(1,(T_Conges[Nom complet]=$C36)*(T_Conges[Date début]&lt;=R$15)*(T_Conges[Date Fin]&gt;=R$15)*(T_Conges[Statut]="Validé"),0)),Listes!$D$2:$D$7,0)),"")</f>
        <v/>
      </c>
      <c r="S36" s="3" t="str" cm="1">
        <f t="array" ref="S36">IFERROR(INDEX(Listes!$E$2:$E$7,MATCH(INDEX(T_Conges[Type d''absence],MATCH(1,(T_Conges[Nom complet]=$C36)*(T_Conges[Date début]&lt;=S$15)*(T_Conges[Date Fin]&gt;=S$15)*(T_Conges[Statut]="Validé"),0)),Listes!$D$2:$D$7,0)),"")</f>
        <v/>
      </c>
      <c r="T36" s="3" t="str" cm="1">
        <f t="array" ref="T36">IFERROR(INDEX(Listes!$E$2:$E$7,MATCH(INDEX(T_Conges[Type d''absence],MATCH(1,(T_Conges[Nom complet]=$C36)*(T_Conges[Date début]&lt;=T$15)*(T_Conges[Date Fin]&gt;=T$15)*(T_Conges[Statut]="Validé"),0)),Listes!$D$2:$D$7,0)),"")</f>
        <v/>
      </c>
      <c r="U36" s="3" t="str" cm="1">
        <f t="array" ref="U36">IFERROR(INDEX(Listes!$E$2:$E$7,MATCH(INDEX(T_Conges[Type d''absence],MATCH(1,(T_Conges[Nom complet]=$C36)*(T_Conges[Date début]&lt;=U$15)*(T_Conges[Date Fin]&gt;=U$15)*(T_Conges[Statut]="Validé"),0)),Listes!$D$2:$D$7,0)),"")</f>
        <v/>
      </c>
      <c r="V36" s="3" t="str" cm="1">
        <f t="array" ref="V36">IFERROR(INDEX(Listes!$E$2:$E$7,MATCH(INDEX(T_Conges[Type d''absence],MATCH(1,(T_Conges[Nom complet]=$C36)*(T_Conges[Date début]&lt;=V$15)*(T_Conges[Date Fin]&gt;=V$15)*(T_Conges[Statut]="Validé"),0)),Listes!$D$2:$D$7,0)),"")</f>
        <v/>
      </c>
      <c r="W36" s="3" t="str" cm="1">
        <f t="array" ref="W36">IFERROR(INDEX(Listes!$E$2:$E$7,MATCH(INDEX(T_Conges[Type d''absence],MATCH(1,(T_Conges[Nom complet]=$C36)*(T_Conges[Date début]&lt;=W$15)*(T_Conges[Date Fin]&gt;=W$15)*(T_Conges[Statut]="Validé"),0)),Listes!$D$2:$D$7,0)),"")</f>
        <v/>
      </c>
      <c r="X36" s="3" t="str" cm="1">
        <f t="array" ref="X36">IFERROR(INDEX(Listes!$E$2:$E$7,MATCH(INDEX(T_Conges[Type d''absence],MATCH(1,(T_Conges[Nom complet]=$C36)*(T_Conges[Date début]&lt;=X$15)*(T_Conges[Date Fin]&gt;=X$15)*(T_Conges[Statut]="Validé"),0)),Listes!$D$2:$D$7,0)),"")</f>
        <v/>
      </c>
      <c r="Y36" s="3" t="str" cm="1">
        <f t="array" ref="Y36">IFERROR(INDEX(Listes!$E$2:$E$7,MATCH(INDEX(T_Conges[Type d''absence],MATCH(1,(T_Conges[Nom complet]=$C36)*(T_Conges[Date début]&lt;=Y$15)*(T_Conges[Date Fin]&gt;=Y$15)*(T_Conges[Statut]="Validé"),0)),Listes!$D$2:$D$7,0)),"")</f>
        <v/>
      </c>
      <c r="Z36" s="3" t="str" cm="1">
        <f t="array" ref="Z36">IFERROR(INDEX(Listes!$E$2:$E$7,MATCH(INDEX(T_Conges[Type d''absence],MATCH(1,(T_Conges[Nom complet]=$C36)*(T_Conges[Date début]&lt;=Z$15)*(T_Conges[Date Fin]&gt;=Z$15)*(T_Conges[Statut]="Validé"),0)),Listes!$D$2:$D$7,0)),"")</f>
        <v/>
      </c>
      <c r="AA36" s="3" t="str" cm="1">
        <f t="array" ref="AA36">IFERROR(INDEX(Listes!$E$2:$E$7,MATCH(INDEX(T_Conges[Type d''absence],MATCH(1,(T_Conges[Nom complet]=$C36)*(T_Conges[Date début]&lt;=AA$15)*(T_Conges[Date Fin]&gt;=AA$15)*(T_Conges[Statut]="Validé"),0)),Listes!$D$2:$D$7,0)),"")</f>
        <v/>
      </c>
      <c r="AB36" s="3" t="str" cm="1">
        <f t="array" ref="AB36">IFERROR(INDEX(Listes!$E$2:$E$7,MATCH(INDEX(T_Conges[Type d''absence],MATCH(1,(T_Conges[Nom complet]=$C36)*(T_Conges[Date début]&lt;=AB$15)*(T_Conges[Date Fin]&gt;=AB$15)*(T_Conges[Statut]="Validé"),0)),Listes!$D$2:$D$7,0)),"")</f>
        <v/>
      </c>
      <c r="AC36" s="3" t="str" cm="1">
        <f t="array" ref="AC36">IFERROR(INDEX(Listes!$E$2:$E$7,MATCH(INDEX(T_Conges[Type d''absence],MATCH(1,(T_Conges[Nom complet]=$C36)*(T_Conges[Date début]&lt;=AC$15)*(T_Conges[Date Fin]&gt;=AC$15)*(T_Conges[Statut]="Validé"),0)),Listes!$D$2:$D$7,0)),"")</f>
        <v/>
      </c>
      <c r="AD36" s="3" t="str" cm="1">
        <f t="array" ref="AD36">IFERROR(INDEX(Listes!$E$2:$E$7,MATCH(INDEX(T_Conges[Type d''absence],MATCH(1,(T_Conges[Nom complet]=$C36)*(T_Conges[Date début]&lt;=AD$15)*(T_Conges[Date Fin]&gt;=AD$15)*(T_Conges[Statut]="Validé"),0)),Listes!$D$2:$D$7,0)),"")</f>
        <v/>
      </c>
      <c r="AE36" s="3" t="str" cm="1">
        <f t="array" ref="AE36">IFERROR(INDEX(Listes!$E$2:$E$7,MATCH(INDEX(T_Conges[Type d''absence],MATCH(1,(T_Conges[Nom complet]=$C36)*(T_Conges[Date début]&lt;=AE$15)*(T_Conges[Date Fin]&gt;=AE$15)*(T_Conges[Statut]="Validé"),0)),Listes!$D$2:$D$7,0)),"")</f>
        <v/>
      </c>
      <c r="AF36" s="3" t="str" cm="1">
        <f t="array" ref="AF36">IFERROR(INDEX(Listes!$E$2:$E$7,MATCH(INDEX(T_Conges[Type d''absence],MATCH(1,(T_Conges[Nom complet]=$C36)*(T_Conges[Date début]&lt;=AF$15)*(T_Conges[Date Fin]&gt;=AF$15)*(T_Conges[Statut]="Validé"),0)),Listes!$D$2:$D$7,0)),"")</f>
        <v/>
      </c>
      <c r="AG36" s="3" t="str" cm="1">
        <f t="array" ref="AG36">IFERROR(INDEX(Listes!$E$2:$E$7,MATCH(INDEX(T_Conges[Type d''absence],MATCH(1,(T_Conges[Nom complet]=$C36)*(T_Conges[Date début]&lt;=AG$15)*(T_Conges[Date Fin]&gt;=AG$15)*(T_Conges[Statut]="Validé"),0)),Listes!$D$2:$D$7,0)),"")</f>
        <v/>
      </c>
      <c r="AH36" s="3" t="str" cm="1">
        <f t="array" ref="AH36">IFERROR(INDEX(Listes!$E$2:$E$7,MATCH(INDEX(T_Conges[Type d''absence],MATCH(1,(T_Conges[Nom complet]=$C36)*(T_Conges[Date début]&lt;=AH$15)*(T_Conges[Date Fin]&gt;=AH$15)*(T_Conges[Statut]="Validé"),0)),Listes!$D$2:$D$7,0)),"")</f>
        <v/>
      </c>
      <c r="AI36" s="3" t="str" cm="1">
        <f t="array" ref="AI36">IFERROR(INDEX(Listes!$E$2:$E$7,MATCH(INDEX(T_Conges[Type d''absence],MATCH(1,(T_Conges[Nom complet]=$C36)*(T_Conges[Date début]&lt;=AI$15)*(T_Conges[Date Fin]&gt;=AI$15)*(T_Conges[Statut]="Validé"),0)),Listes!$D$2:$D$7,0)),"")</f>
        <v/>
      </c>
      <c r="AJ36" s="3" t="str" cm="1">
        <f t="array" ref="AJ36">IFERROR(INDEX(Listes!$E$2:$E$7,MATCH(INDEX(T_Conges[Type d''absence],MATCH(1,(T_Conges[Nom complet]=$C36)*(T_Conges[Date début]&lt;=AJ$15)*(T_Conges[Date Fin]&gt;=AJ$15)*(T_Conges[Statut]="Validé"),0)),Listes!$D$2:$D$7,0)),"")</f>
        <v/>
      </c>
      <c r="AK36" s="3" t="str" cm="1">
        <f t="array" ref="AK36">IFERROR(INDEX(Listes!$E$2:$E$7,MATCH(INDEX(T_Conges[Type d''absence],MATCH(1,(T_Conges[Nom complet]=$C36)*(T_Conges[Date début]&lt;=AK$15)*(T_Conges[Date Fin]&gt;=AK$15)*(T_Conges[Statut]="Validé"),0)),Listes!$D$2:$D$7,0)),"")</f>
        <v/>
      </c>
      <c r="AL36" s="3" t="str" cm="1">
        <f t="array" ref="AL36">IFERROR(INDEX(Listes!$E$2:$E$7,MATCH(INDEX(T_Conges[Type d''absence],MATCH(1,(T_Conges[Nom complet]=$C36)*(T_Conges[Date début]&lt;=AL$15)*(T_Conges[Date Fin]&gt;=AL$15)*(T_Conges[Statut]="Validé"),0)),Listes!$D$2:$D$7,0)),"")</f>
        <v/>
      </c>
    </row>
    <row r="37" spans="3:38" x14ac:dyDescent="0.3">
      <c r="C37" s="3" t="str" cm="1">
        <f t="array" ref="C37">IFERROR(INDEX(T_Conges[Nom complet],MATCH(0,COUNTIF($C$15:C36,T_Conges[Nom complet]),0)),"")</f>
        <v/>
      </c>
      <c r="D37" s="3" t="str">
        <f>IFERROR(VLOOKUP(C37,T_Conges[[Nom complet]:[Département]],2,0),"")</f>
        <v/>
      </c>
      <c r="E37" s="3" t="str">
        <f>IFERROR(VLOOKUP(C37,T_Conges[[Nom complet]:[Poste]],3,0),"")</f>
        <v/>
      </c>
      <c r="F37" s="3" cm="1">
        <f t="array" ref="F37">SUMPRODUCT(--(H37:AL37&lt;&gt;""))</f>
        <v>0</v>
      </c>
      <c r="G37" s="15" cm="1">
        <f t="array" ref="G37">SUMPRODUCT(--(H37:AL37&lt;&gt;""))</f>
        <v>0</v>
      </c>
      <c r="H37" s="3" t="str" cm="1">
        <f t="array" ref="H37">IFERROR(INDEX(Listes!$E$2:$E$7,MATCH(INDEX(T_Conges[Type d''absence],MATCH(1,(T_Conges[Nom complet]=$C37)*(T_Conges[Date début]&lt;=H$15)*(T_Conges[Date Fin]&gt;=H$15)*(T_Conges[Statut]="Validé"),0)),Listes!$D$2:$D$7,0)),"")</f>
        <v/>
      </c>
      <c r="I37" s="3" t="str" cm="1">
        <f t="array" ref="I37">IFERROR(INDEX(Listes!$E$2:$E$7,MATCH(INDEX(T_Conges[Type d''absence],MATCH(1,(T_Conges[Nom complet]=$C37)*(T_Conges[Date début]&lt;=I$15)*(T_Conges[Date Fin]&gt;=I$15)*(T_Conges[Statut]="Validé"),0)),Listes!$D$2:$D$7,0)),"")</f>
        <v/>
      </c>
      <c r="J37" s="3" t="str" cm="1">
        <f t="array" ref="J37">IFERROR(INDEX(Listes!$E$2:$E$7,MATCH(INDEX(T_Conges[Type d''absence],MATCH(1,(T_Conges[Nom complet]=$C37)*(T_Conges[Date début]&lt;=J$15)*(T_Conges[Date Fin]&gt;=J$15)*(T_Conges[Statut]="Validé"),0)),Listes!$D$2:$D$7,0)),"")</f>
        <v/>
      </c>
      <c r="K37" s="3" t="str" cm="1">
        <f t="array" ref="K37">IFERROR(INDEX(Listes!$E$2:$E$7,MATCH(INDEX(T_Conges[Type d''absence],MATCH(1,(T_Conges[Nom complet]=$C37)*(T_Conges[Date début]&lt;=K$15)*(T_Conges[Date Fin]&gt;=K$15)*(T_Conges[Statut]="Validé"),0)),Listes!$D$2:$D$7,0)),"")</f>
        <v/>
      </c>
      <c r="L37" s="3" t="str" cm="1">
        <f t="array" ref="L37">IFERROR(INDEX(Listes!$E$2:$E$7,MATCH(INDEX(T_Conges[Type d''absence],MATCH(1,(T_Conges[Nom complet]=$C37)*(T_Conges[Date début]&lt;=L$15)*(T_Conges[Date Fin]&gt;=L$15)*(T_Conges[Statut]="Validé"),0)),Listes!$D$2:$D$7,0)),"")</f>
        <v/>
      </c>
      <c r="M37" s="3" t="str" cm="1">
        <f t="array" ref="M37">IFERROR(INDEX(Listes!$E$2:$E$7,MATCH(INDEX(T_Conges[Type d''absence],MATCH(1,(T_Conges[Nom complet]=$C37)*(T_Conges[Date début]&lt;=M$15)*(T_Conges[Date Fin]&gt;=M$15)*(T_Conges[Statut]="Validé"),0)),Listes!$D$2:$D$7,0)),"")</f>
        <v/>
      </c>
      <c r="N37" s="3" t="str" cm="1">
        <f t="array" ref="N37">IFERROR(INDEX(Listes!$E$2:$E$7,MATCH(INDEX(T_Conges[Type d''absence],MATCH(1,(T_Conges[Nom complet]=$C37)*(T_Conges[Date début]&lt;=N$15)*(T_Conges[Date Fin]&gt;=N$15)*(T_Conges[Statut]="Validé"),0)),Listes!$D$2:$D$7,0)),"")</f>
        <v/>
      </c>
      <c r="O37" s="3" t="str" cm="1">
        <f t="array" ref="O37">IFERROR(INDEX(Listes!$E$2:$E$7,MATCH(INDEX(T_Conges[Type d''absence],MATCH(1,(T_Conges[Nom complet]=$C37)*(T_Conges[Date début]&lt;=O$15)*(T_Conges[Date Fin]&gt;=O$15)*(T_Conges[Statut]="Validé"),0)),Listes!$D$2:$D$7,0)),"")</f>
        <v/>
      </c>
      <c r="P37" s="3" t="str" cm="1">
        <f t="array" ref="P37">IFERROR(INDEX(Listes!$E$2:$E$7,MATCH(INDEX(T_Conges[Type d''absence],MATCH(1,(T_Conges[Nom complet]=$C37)*(T_Conges[Date début]&lt;=P$15)*(T_Conges[Date Fin]&gt;=P$15)*(T_Conges[Statut]="Validé"),0)),Listes!$D$2:$D$7,0)),"")</f>
        <v/>
      </c>
      <c r="Q37" s="3" t="str" cm="1">
        <f t="array" ref="Q37">IFERROR(INDEX(Listes!$E$2:$E$7,MATCH(INDEX(T_Conges[Type d''absence],MATCH(1,(T_Conges[Nom complet]=$C37)*(T_Conges[Date début]&lt;=Q$15)*(T_Conges[Date Fin]&gt;=Q$15)*(T_Conges[Statut]="Validé"),0)),Listes!$D$2:$D$7,0)),"")</f>
        <v/>
      </c>
      <c r="R37" s="3" t="str" cm="1">
        <f t="array" ref="R37">IFERROR(INDEX(Listes!$E$2:$E$7,MATCH(INDEX(T_Conges[Type d''absence],MATCH(1,(T_Conges[Nom complet]=$C37)*(T_Conges[Date début]&lt;=R$15)*(T_Conges[Date Fin]&gt;=R$15)*(T_Conges[Statut]="Validé"),0)),Listes!$D$2:$D$7,0)),"")</f>
        <v/>
      </c>
      <c r="S37" s="3" t="str" cm="1">
        <f t="array" ref="S37">IFERROR(INDEX(Listes!$E$2:$E$7,MATCH(INDEX(T_Conges[Type d''absence],MATCH(1,(T_Conges[Nom complet]=$C37)*(T_Conges[Date début]&lt;=S$15)*(T_Conges[Date Fin]&gt;=S$15)*(T_Conges[Statut]="Validé"),0)),Listes!$D$2:$D$7,0)),"")</f>
        <v/>
      </c>
      <c r="T37" s="3" t="str" cm="1">
        <f t="array" ref="T37">IFERROR(INDEX(Listes!$E$2:$E$7,MATCH(INDEX(T_Conges[Type d''absence],MATCH(1,(T_Conges[Nom complet]=$C37)*(T_Conges[Date début]&lt;=T$15)*(T_Conges[Date Fin]&gt;=T$15)*(T_Conges[Statut]="Validé"),0)),Listes!$D$2:$D$7,0)),"")</f>
        <v/>
      </c>
      <c r="U37" s="3" t="str" cm="1">
        <f t="array" ref="U37">IFERROR(INDEX(Listes!$E$2:$E$7,MATCH(INDEX(T_Conges[Type d''absence],MATCH(1,(T_Conges[Nom complet]=$C37)*(T_Conges[Date début]&lt;=U$15)*(T_Conges[Date Fin]&gt;=U$15)*(T_Conges[Statut]="Validé"),0)),Listes!$D$2:$D$7,0)),"")</f>
        <v/>
      </c>
      <c r="V37" s="3" t="str" cm="1">
        <f t="array" ref="V37">IFERROR(INDEX(Listes!$E$2:$E$7,MATCH(INDEX(T_Conges[Type d''absence],MATCH(1,(T_Conges[Nom complet]=$C37)*(T_Conges[Date début]&lt;=V$15)*(T_Conges[Date Fin]&gt;=V$15)*(T_Conges[Statut]="Validé"),0)),Listes!$D$2:$D$7,0)),"")</f>
        <v/>
      </c>
      <c r="W37" s="3" t="str" cm="1">
        <f t="array" ref="W37">IFERROR(INDEX(Listes!$E$2:$E$7,MATCH(INDEX(T_Conges[Type d''absence],MATCH(1,(T_Conges[Nom complet]=$C37)*(T_Conges[Date début]&lt;=W$15)*(T_Conges[Date Fin]&gt;=W$15)*(T_Conges[Statut]="Validé"),0)),Listes!$D$2:$D$7,0)),"")</f>
        <v/>
      </c>
      <c r="X37" s="3" t="str" cm="1">
        <f t="array" ref="X37">IFERROR(INDEX(Listes!$E$2:$E$7,MATCH(INDEX(T_Conges[Type d''absence],MATCH(1,(T_Conges[Nom complet]=$C37)*(T_Conges[Date début]&lt;=X$15)*(T_Conges[Date Fin]&gt;=X$15)*(T_Conges[Statut]="Validé"),0)),Listes!$D$2:$D$7,0)),"")</f>
        <v/>
      </c>
      <c r="Y37" s="3" t="str" cm="1">
        <f t="array" ref="Y37">IFERROR(INDEX(Listes!$E$2:$E$7,MATCH(INDEX(T_Conges[Type d''absence],MATCH(1,(T_Conges[Nom complet]=$C37)*(T_Conges[Date début]&lt;=Y$15)*(T_Conges[Date Fin]&gt;=Y$15)*(T_Conges[Statut]="Validé"),0)),Listes!$D$2:$D$7,0)),"")</f>
        <v/>
      </c>
      <c r="Z37" s="3" t="str" cm="1">
        <f t="array" ref="Z37">IFERROR(INDEX(Listes!$E$2:$E$7,MATCH(INDEX(T_Conges[Type d''absence],MATCH(1,(T_Conges[Nom complet]=$C37)*(T_Conges[Date début]&lt;=Z$15)*(T_Conges[Date Fin]&gt;=Z$15)*(T_Conges[Statut]="Validé"),0)),Listes!$D$2:$D$7,0)),"")</f>
        <v/>
      </c>
      <c r="AA37" s="3" t="str" cm="1">
        <f t="array" ref="AA37">IFERROR(INDEX(Listes!$E$2:$E$7,MATCH(INDEX(T_Conges[Type d''absence],MATCH(1,(T_Conges[Nom complet]=$C37)*(T_Conges[Date début]&lt;=AA$15)*(T_Conges[Date Fin]&gt;=AA$15)*(T_Conges[Statut]="Validé"),0)),Listes!$D$2:$D$7,0)),"")</f>
        <v/>
      </c>
      <c r="AB37" s="3" t="str" cm="1">
        <f t="array" ref="AB37">IFERROR(INDEX(Listes!$E$2:$E$7,MATCH(INDEX(T_Conges[Type d''absence],MATCH(1,(T_Conges[Nom complet]=$C37)*(T_Conges[Date début]&lt;=AB$15)*(T_Conges[Date Fin]&gt;=AB$15)*(T_Conges[Statut]="Validé"),0)),Listes!$D$2:$D$7,0)),"")</f>
        <v/>
      </c>
      <c r="AC37" s="3" t="str" cm="1">
        <f t="array" ref="AC37">IFERROR(INDEX(Listes!$E$2:$E$7,MATCH(INDEX(T_Conges[Type d''absence],MATCH(1,(T_Conges[Nom complet]=$C37)*(T_Conges[Date début]&lt;=AC$15)*(T_Conges[Date Fin]&gt;=AC$15)*(T_Conges[Statut]="Validé"),0)),Listes!$D$2:$D$7,0)),"")</f>
        <v/>
      </c>
      <c r="AD37" s="3" t="str" cm="1">
        <f t="array" ref="AD37">IFERROR(INDEX(Listes!$E$2:$E$7,MATCH(INDEX(T_Conges[Type d''absence],MATCH(1,(T_Conges[Nom complet]=$C37)*(T_Conges[Date début]&lt;=AD$15)*(T_Conges[Date Fin]&gt;=AD$15)*(T_Conges[Statut]="Validé"),0)),Listes!$D$2:$D$7,0)),"")</f>
        <v/>
      </c>
      <c r="AE37" s="3" t="str" cm="1">
        <f t="array" ref="AE37">IFERROR(INDEX(Listes!$E$2:$E$7,MATCH(INDEX(T_Conges[Type d''absence],MATCH(1,(T_Conges[Nom complet]=$C37)*(T_Conges[Date début]&lt;=AE$15)*(T_Conges[Date Fin]&gt;=AE$15)*(T_Conges[Statut]="Validé"),0)),Listes!$D$2:$D$7,0)),"")</f>
        <v/>
      </c>
      <c r="AF37" s="3" t="str" cm="1">
        <f t="array" ref="AF37">IFERROR(INDEX(Listes!$E$2:$E$7,MATCH(INDEX(T_Conges[Type d''absence],MATCH(1,(T_Conges[Nom complet]=$C37)*(T_Conges[Date début]&lt;=AF$15)*(T_Conges[Date Fin]&gt;=AF$15)*(T_Conges[Statut]="Validé"),0)),Listes!$D$2:$D$7,0)),"")</f>
        <v/>
      </c>
      <c r="AG37" s="3" t="str" cm="1">
        <f t="array" ref="AG37">IFERROR(INDEX(Listes!$E$2:$E$7,MATCH(INDEX(T_Conges[Type d''absence],MATCH(1,(T_Conges[Nom complet]=$C37)*(T_Conges[Date début]&lt;=AG$15)*(T_Conges[Date Fin]&gt;=AG$15)*(T_Conges[Statut]="Validé"),0)),Listes!$D$2:$D$7,0)),"")</f>
        <v/>
      </c>
      <c r="AH37" s="3" t="str" cm="1">
        <f t="array" ref="AH37">IFERROR(INDEX(Listes!$E$2:$E$7,MATCH(INDEX(T_Conges[Type d''absence],MATCH(1,(T_Conges[Nom complet]=$C37)*(T_Conges[Date début]&lt;=AH$15)*(T_Conges[Date Fin]&gt;=AH$15)*(T_Conges[Statut]="Validé"),0)),Listes!$D$2:$D$7,0)),"")</f>
        <v/>
      </c>
      <c r="AI37" s="3" t="str" cm="1">
        <f t="array" ref="AI37">IFERROR(INDEX(Listes!$E$2:$E$7,MATCH(INDEX(T_Conges[Type d''absence],MATCH(1,(T_Conges[Nom complet]=$C37)*(T_Conges[Date début]&lt;=AI$15)*(T_Conges[Date Fin]&gt;=AI$15)*(T_Conges[Statut]="Validé"),0)),Listes!$D$2:$D$7,0)),"")</f>
        <v/>
      </c>
      <c r="AJ37" s="3" t="str" cm="1">
        <f t="array" ref="AJ37">IFERROR(INDEX(Listes!$E$2:$E$7,MATCH(INDEX(T_Conges[Type d''absence],MATCH(1,(T_Conges[Nom complet]=$C37)*(T_Conges[Date début]&lt;=AJ$15)*(T_Conges[Date Fin]&gt;=AJ$15)*(T_Conges[Statut]="Validé"),0)),Listes!$D$2:$D$7,0)),"")</f>
        <v/>
      </c>
      <c r="AK37" s="3" t="str" cm="1">
        <f t="array" ref="AK37">IFERROR(INDEX(Listes!$E$2:$E$7,MATCH(INDEX(T_Conges[Type d''absence],MATCH(1,(T_Conges[Nom complet]=$C37)*(T_Conges[Date début]&lt;=AK$15)*(T_Conges[Date Fin]&gt;=AK$15)*(T_Conges[Statut]="Validé"),0)),Listes!$D$2:$D$7,0)),"")</f>
        <v/>
      </c>
      <c r="AL37" s="3" t="str" cm="1">
        <f t="array" ref="AL37">IFERROR(INDEX(Listes!$E$2:$E$7,MATCH(INDEX(T_Conges[Type d''absence],MATCH(1,(T_Conges[Nom complet]=$C37)*(T_Conges[Date début]&lt;=AL$15)*(T_Conges[Date Fin]&gt;=AL$15)*(T_Conges[Statut]="Validé"),0)),Listes!$D$2:$D$7,0)),"")</f>
        <v/>
      </c>
    </row>
    <row r="38" spans="3:38" x14ac:dyDescent="0.3">
      <c r="C38" s="3" t="str" cm="1">
        <f t="array" ref="C38">IFERROR(INDEX(T_Conges[Nom complet],MATCH(0,COUNTIF($C$15:C37,T_Conges[Nom complet]),0)),"")</f>
        <v/>
      </c>
      <c r="D38" s="3" t="str">
        <f>IFERROR(VLOOKUP(C38,T_Conges[[Nom complet]:[Département]],2,0),"")</f>
        <v/>
      </c>
      <c r="E38" s="3" t="str">
        <f>IFERROR(VLOOKUP(C38,T_Conges[[Nom complet]:[Poste]],3,0),"")</f>
        <v/>
      </c>
      <c r="F38" s="3" cm="1">
        <f t="array" ref="F38">SUMPRODUCT(--(H38:AL38&lt;&gt;""))</f>
        <v>0</v>
      </c>
      <c r="G38" s="15" cm="1">
        <f t="array" ref="G38">SUMPRODUCT(--(H38:AL38&lt;&gt;""))</f>
        <v>0</v>
      </c>
      <c r="H38" s="3" t="str" cm="1">
        <f t="array" ref="H38">IFERROR(INDEX(Listes!$E$2:$E$7,MATCH(INDEX(T_Conges[Type d''absence],MATCH(1,(T_Conges[Nom complet]=$C38)*(T_Conges[Date début]&lt;=H$15)*(T_Conges[Date Fin]&gt;=H$15)*(T_Conges[Statut]="Validé"),0)),Listes!$D$2:$D$7,0)),"")</f>
        <v/>
      </c>
      <c r="I38" s="3" t="str" cm="1">
        <f t="array" ref="I38">IFERROR(INDEX(Listes!$E$2:$E$7,MATCH(INDEX(T_Conges[Type d''absence],MATCH(1,(T_Conges[Nom complet]=$C38)*(T_Conges[Date début]&lt;=I$15)*(T_Conges[Date Fin]&gt;=I$15)*(T_Conges[Statut]="Validé"),0)),Listes!$D$2:$D$7,0)),"")</f>
        <v/>
      </c>
      <c r="J38" s="3" t="str" cm="1">
        <f t="array" ref="J38">IFERROR(INDEX(Listes!$E$2:$E$7,MATCH(INDEX(T_Conges[Type d''absence],MATCH(1,(T_Conges[Nom complet]=$C38)*(T_Conges[Date début]&lt;=J$15)*(T_Conges[Date Fin]&gt;=J$15)*(T_Conges[Statut]="Validé"),0)),Listes!$D$2:$D$7,0)),"")</f>
        <v/>
      </c>
      <c r="K38" s="3" t="str" cm="1">
        <f t="array" ref="K38">IFERROR(INDEX(Listes!$E$2:$E$7,MATCH(INDEX(T_Conges[Type d''absence],MATCH(1,(T_Conges[Nom complet]=$C38)*(T_Conges[Date début]&lt;=K$15)*(T_Conges[Date Fin]&gt;=K$15)*(T_Conges[Statut]="Validé"),0)),Listes!$D$2:$D$7,0)),"")</f>
        <v/>
      </c>
      <c r="L38" s="3" t="str" cm="1">
        <f t="array" ref="L38">IFERROR(INDEX(Listes!$E$2:$E$7,MATCH(INDEX(T_Conges[Type d''absence],MATCH(1,(T_Conges[Nom complet]=$C38)*(T_Conges[Date début]&lt;=L$15)*(T_Conges[Date Fin]&gt;=L$15)*(T_Conges[Statut]="Validé"),0)),Listes!$D$2:$D$7,0)),"")</f>
        <v/>
      </c>
      <c r="M38" s="3" t="str" cm="1">
        <f t="array" ref="M38">IFERROR(INDEX(Listes!$E$2:$E$7,MATCH(INDEX(T_Conges[Type d''absence],MATCH(1,(T_Conges[Nom complet]=$C38)*(T_Conges[Date début]&lt;=M$15)*(T_Conges[Date Fin]&gt;=M$15)*(T_Conges[Statut]="Validé"),0)),Listes!$D$2:$D$7,0)),"")</f>
        <v/>
      </c>
      <c r="N38" s="3" t="str" cm="1">
        <f t="array" ref="N38">IFERROR(INDEX(Listes!$E$2:$E$7,MATCH(INDEX(T_Conges[Type d''absence],MATCH(1,(T_Conges[Nom complet]=$C38)*(T_Conges[Date début]&lt;=N$15)*(T_Conges[Date Fin]&gt;=N$15)*(T_Conges[Statut]="Validé"),0)),Listes!$D$2:$D$7,0)),"")</f>
        <v/>
      </c>
      <c r="O38" s="3" t="str" cm="1">
        <f t="array" ref="O38">IFERROR(INDEX(Listes!$E$2:$E$7,MATCH(INDEX(T_Conges[Type d''absence],MATCH(1,(T_Conges[Nom complet]=$C38)*(T_Conges[Date début]&lt;=O$15)*(T_Conges[Date Fin]&gt;=O$15)*(T_Conges[Statut]="Validé"),0)),Listes!$D$2:$D$7,0)),"")</f>
        <v/>
      </c>
      <c r="P38" s="3" t="str" cm="1">
        <f t="array" ref="P38">IFERROR(INDEX(Listes!$E$2:$E$7,MATCH(INDEX(T_Conges[Type d''absence],MATCH(1,(T_Conges[Nom complet]=$C38)*(T_Conges[Date début]&lt;=P$15)*(T_Conges[Date Fin]&gt;=P$15)*(T_Conges[Statut]="Validé"),0)),Listes!$D$2:$D$7,0)),"")</f>
        <v/>
      </c>
      <c r="Q38" s="3" t="str" cm="1">
        <f t="array" ref="Q38">IFERROR(INDEX(Listes!$E$2:$E$7,MATCH(INDEX(T_Conges[Type d''absence],MATCH(1,(T_Conges[Nom complet]=$C38)*(T_Conges[Date début]&lt;=Q$15)*(T_Conges[Date Fin]&gt;=Q$15)*(T_Conges[Statut]="Validé"),0)),Listes!$D$2:$D$7,0)),"")</f>
        <v/>
      </c>
      <c r="R38" s="3" t="str" cm="1">
        <f t="array" ref="R38">IFERROR(INDEX(Listes!$E$2:$E$7,MATCH(INDEX(T_Conges[Type d''absence],MATCH(1,(T_Conges[Nom complet]=$C38)*(T_Conges[Date début]&lt;=R$15)*(T_Conges[Date Fin]&gt;=R$15)*(T_Conges[Statut]="Validé"),0)),Listes!$D$2:$D$7,0)),"")</f>
        <v/>
      </c>
      <c r="S38" s="3" t="str" cm="1">
        <f t="array" ref="S38">IFERROR(INDEX(Listes!$E$2:$E$7,MATCH(INDEX(T_Conges[Type d''absence],MATCH(1,(T_Conges[Nom complet]=$C38)*(T_Conges[Date début]&lt;=S$15)*(T_Conges[Date Fin]&gt;=S$15)*(T_Conges[Statut]="Validé"),0)),Listes!$D$2:$D$7,0)),"")</f>
        <v/>
      </c>
      <c r="T38" s="3" t="str" cm="1">
        <f t="array" ref="T38">IFERROR(INDEX(Listes!$E$2:$E$7,MATCH(INDEX(T_Conges[Type d''absence],MATCH(1,(T_Conges[Nom complet]=$C38)*(T_Conges[Date début]&lt;=T$15)*(T_Conges[Date Fin]&gt;=T$15)*(T_Conges[Statut]="Validé"),0)),Listes!$D$2:$D$7,0)),"")</f>
        <v/>
      </c>
      <c r="U38" s="3" t="str" cm="1">
        <f t="array" ref="U38">IFERROR(INDEX(Listes!$E$2:$E$7,MATCH(INDEX(T_Conges[Type d''absence],MATCH(1,(T_Conges[Nom complet]=$C38)*(T_Conges[Date début]&lt;=U$15)*(T_Conges[Date Fin]&gt;=U$15)*(T_Conges[Statut]="Validé"),0)),Listes!$D$2:$D$7,0)),"")</f>
        <v/>
      </c>
      <c r="V38" s="3" t="str" cm="1">
        <f t="array" ref="V38">IFERROR(INDEX(Listes!$E$2:$E$7,MATCH(INDEX(T_Conges[Type d''absence],MATCH(1,(T_Conges[Nom complet]=$C38)*(T_Conges[Date début]&lt;=V$15)*(T_Conges[Date Fin]&gt;=V$15)*(T_Conges[Statut]="Validé"),0)),Listes!$D$2:$D$7,0)),"")</f>
        <v/>
      </c>
      <c r="W38" s="3" t="str" cm="1">
        <f t="array" ref="W38">IFERROR(INDEX(Listes!$E$2:$E$7,MATCH(INDEX(T_Conges[Type d''absence],MATCH(1,(T_Conges[Nom complet]=$C38)*(T_Conges[Date début]&lt;=W$15)*(T_Conges[Date Fin]&gt;=W$15)*(T_Conges[Statut]="Validé"),0)),Listes!$D$2:$D$7,0)),"")</f>
        <v/>
      </c>
      <c r="X38" s="3" t="str" cm="1">
        <f t="array" ref="X38">IFERROR(INDEX(Listes!$E$2:$E$7,MATCH(INDEX(T_Conges[Type d''absence],MATCH(1,(T_Conges[Nom complet]=$C38)*(T_Conges[Date début]&lt;=X$15)*(T_Conges[Date Fin]&gt;=X$15)*(T_Conges[Statut]="Validé"),0)),Listes!$D$2:$D$7,0)),"")</f>
        <v/>
      </c>
      <c r="Y38" s="3" t="str" cm="1">
        <f t="array" ref="Y38">IFERROR(INDEX(Listes!$E$2:$E$7,MATCH(INDEX(T_Conges[Type d''absence],MATCH(1,(T_Conges[Nom complet]=$C38)*(T_Conges[Date début]&lt;=Y$15)*(T_Conges[Date Fin]&gt;=Y$15)*(T_Conges[Statut]="Validé"),0)),Listes!$D$2:$D$7,0)),"")</f>
        <v/>
      </c>
      <c r="Z38" s="3" t="str" cm="1">
        <f t="array" ref="Z38">IFERROR(INDEX(Listes!$E$2:$E$7,MATCH(INDEX(T_Conges[Type d''absence],MATCH(1,(T_Conges[Nom complet]=$C38)*(T_Conges[Date début]&lt;=Z$15)*(T_Conges[Date Fin]&gt;=Z$15)*(T_Conges[Statut]="Validé"),0)),Listes!$D$2:$D$7,0)),"")</f>
        <v/>
      </c>
      <c r="AA38" s="3" t="str" cm="1">
        <f t="array" ref="AA38">IFERROR(INDEX(Listes!$E$2:$E$7,MATCH(INDEX(T_Conges[Type d''absence],MATCH(1,(T_Conges[Nom complet]=$C38)*(T_Conges[Date début]&lt;=AA$15)*(T_Conges[Date Fin]&gt;=AA$15)*(T_Conges[Statut]="Validé"),0)),Listes!$D$2:$D$7,0)),"")</f>
        <v/>
      </c>
      <c r="AB38" s="3" t="str" cm="1">
        <f t="array" ref="AB38">IFERROR(INDEX(Listes!$E$2:$E$7,MATCH(INDEX(T_Conges[Type d''absence],MATCH(1,(T_Conges[Nom complet]=$C38)*(T_Conges[Date début]&lt;=AB$15)*(T_Conges[Date Fin]&gt;=AB$15)*(T_Conges[Statut]="Validé"),0)),Listes!$D$2:$D$7,0)),"")</f>
        <v/>
      </c>
      <c r="AC38" s="3" t="str" cm="1">
        <f t="array" ref="AC38">IFERROR(INDEX(Listes!$E$2:$E$7,MATCH(INDEX(T_Conges[Type d''absence],MATCH(1,(T_Conges[Nom complet]=$C38)*(T_Conges[Date début]&lt;=AC$15)*(T_Conges[Date Fin]&gt;=AC$15)*(T_Conges[Statut]="Validé"),0)),Listes!$D$2:$D$7,0)),"")</f>
        <v/>
      </c>
      <c r="AD38" s="3" t="str" cm="1">
        <f t="array" ref="AD38">IFERROR(INDEX(Listes!$E$2:$E$7,MATCH(INDEX(T_Conges[Type d''absence],MATCH(1,(T_Conges[Nom complet]=$C38)*(T_Conges[Date début]&lt;=AD$15)*(T_Conges[Date Fin]&gt;=AD$15)*(T_Conges[Statut]="Validé"),0)),Listes!$D$2:$D$7,0)),"")</f>
        <v/>
      </c>
      <c r="AE38" s="3" t="str" cm="1">
        <f t="array" ref="AE38">IFERROR(INDEX(Listes!$E$2:$E$7,MATCH(INDEX(T_Conges[Type d''absence],MATCH(1,(T_Conges[Nom complet]=$C38)*(T_Conges[Date début]&lt;=AE$15)*(T_Conges[Date Fin]&gt;=AE$15)*(T_Conges[Statut]="Validé"),0)),Listes!$D$2:$D$7,0)),"")</f>
        <v/>
      </c>
      <c r="AF38" s="3" t="str" cm="1">
        <f t="array" ref="AF38">IFERROR(INDEX(Listes!$E$2:$E$7,MATCH(INDEX(T_Conges[Type d''absence],MATCH(1,(T_Conges[Nom complet]=$C38)*(T_Conges[Date début]&lt;=AF$15)*(T_Conges[Date Fin]&gt;=AF$15)*(T_Conges[Statut]="Validé"),0)),Listes!$D$2:$D$7,0)),"")</f>
        <v/>
      </c>
      <c r="AG38" s="3" t="str" cm="1">
        <f t="array" ref="AG38">IFERROR(INDEX(Listes!$E$2:$E$7,MATCH(INDEX(T_Conges[Type d''absence],MATCH(1,(T_Conges[Nom complet]=$C38)*(T_Conges[Date début]&lt;=AG$15)*(T_Conges[Date Fin]&gt;=AG$15)*(T_Conges[Statut]="Validé"),0)),Listes!$D$2:$D$7,0)),"")</f>
        <v/>
      </c>
      <c r="AH38" s="3" t="str" cm="1">
        <f t="array" ref="AH38">IFERROR(INDEX(Listes!$E$2:$E$7,MATCH(INDEX(T_Conges[Type d''absence],MATCH(1,(T_Conges[Nom complet]=$C38)*(T_Conges[Date début]&lt;=AH$15)*(T_Conges[Date Fin]&gt;=AH$15)*(T_Conges[Statut]="Validé"),0)),Listes!$D$2:$D$7,0)),"")</f>
        <v/>
      </c>
      <c r="AI38" s="3" t="str" cm="1">
        <f t="array" ref="AI38">IFERROR(INDEX(Listes!$E$2:$E$7,MATCH(INDEX(T_Conges[Type d''absence],MATCH(1,(T_Conges[Nom complet]=$C38)*(T_Conges[Date début]&lt;=AI$15)*(T_Conges[Date Fin]&gt;=AI$15)*(T_Conges[Statut]="Validé"),0)),Listes!$D$2:$D$7,0)),"")</f>
        <v/>
      </c>
      <c r="AJ38" s="3" t="str" cm="1">
        <f t="array" ref="AJ38">IFERROR(INDEX(Listes!$E$2:$E$7,MATCH(INDEX(T_Conges[Type d''absence],MATCH(1,(T_Conges[Nom complet]=$C38)*(T_Conges[Date début]&lt;=AJ$15)*(T_Conges[Date Fin]&gt;=AJ$15)*(T_Conges[Statut]="Validé"),0)),Listes!$D$2:$D$7,0)),"")</f>
        <v/>
      </c>
      <c r="AK38" s="3" t="str" cm="1">
        <f t="array" ref="AK38">IFERROR(INDEX(Listes!$E$2:$E$7,MATCH(INDEX(T_Conges[Type d''absence],MATCH(1,(T_Conges[Nom complet]=$C38)*(T_Conges[Date début]&lt;=AK$15)*(T_Conges[Date Fin]&gt;=AK$15)*(T_Conges[Statut]="Validé"),0)),Listes!$D$2:$D$7,0)),"")</f>
        <v/>
      </c>
      <c r="AL38" s="3" t="str" cm="1">
        <f t="array" ref="AL38">IFERROR(INDEX(Listes!$E$2:$E$7,MATCH(INDEX(T_Conges[Type d''absence],MATCH(1,(T_Conges[Nom complet]=$C38)*(T_Conges[Date début]&lt;=AL$15)*(T_Conges[Date Fin]&gt;=AL$15)*(T_Conges[Statut]="Validé"),0)),Listes!$D$2:$D$7,0)),"")</f>
        <v/>
      </c>
    </row>
    <row r="39" spans="3:38" x14ac:dyDescent="0.3">
      <c r="C39" s="3" t="str" cm="1">
        <f t="array" ref="C39">IFERROR(INDEX(T_Conges[Nom complet],MATCH(0,COUNTIF($C$15:C38,T_Conges[Nom complet]),0)),"")</f>
        <v/>
      </c>
      <c r="D39" s="3" t="str">
        <f>IFERROR(VLOOKUP(C39,T_Conges[[Nom complet]:[Département]],2,0),"")</f>
        <v/>
      </c>
      <c r="E39" s="3" t="str">
        <f>IFERROR(VLOOKUP(C39,T_Conges[[Nom complet]:[Poste]],3,0),"")</f>
        <v/>
      </c>
      <c r="F39" s="3" cm="1">
        <f t="array" ref="F39">SUMPRODUCT(--(H39:AL39&lt;&gt;""))</f>
        <v>0</v>
      </c>
      <c r="G39" s="15" cm="1">
        <f t="array" ref="G39">SUMPRODUCT(--(H39:AL39&lt;&gt;""))</f>
        <v>0</v>
      </c>
      <c r="H39" s="3" t="str" cm="1">
        <f t="array" ref="H39">IFERROR(INDEX(Listes!$E$2:$E$7,MATCH(INDEX(T_Conges[Type d''absence],MATCH(1,(T_Conges[Nom complet]=$C39)*(T_Conges[Date début]&lt;=H$15)*(T_Conges[Date Fin]&gt;=H$15)*(T_Conges[Statut]="Validé"),0)),Listes!$D$2:$D$7,0)),"")</f>
        <v/>
      </c>
      <c r="I39" s="3" t="str" cm="1">
        <f t="array" ref="I39">IFERROR(INDEX(Listes!$E$2:$E$7,MATCH(INDEX(T_Conges[Type d''absence],MATCH(1,(T_Conges[Nom complet]=$C39)*(T_Conges[Date début]&lt;=I$15)*(T_Conges[Date Fin]&gt;=I$15)*(T_Conges[Statut]="Validé"),0)),Listes!$D$2:$D$7,0)),"")</f>
        <v/>
      </c>
      <c r="J39" s="3" t="str" cm="1">
        <f t="array" ref="J39">IFERROR(INDEX(Listes!$E$2:$E$7,MATCH(INDEX(T_Conges[Type d''absence],MATCH(1,(T_Conges[Nom complet]=$C39)*(T_Conges[Date début]&lt;=J$15)*(T_Conges[Date Fin]&gt;=J$15)*(T_Conges[Statut]="Validé"),0)),Listes!$D$2:$D$7,0)),"")</f>
        <v/>
      </c>
      <c r="K39" s="3" t="str" cm="1">
        <f t="array" ref="K39">IFERROR(INDEX(Listes!$E$2:$E$7,MATCH(INDEX(T_Conges[Type d''absence],MATCH(1,(T_Conges[Nom complet]=$C39)*(T_Conges[Date début]&lt;=K$15)*(T_Conges[Date Fin]&gt;=K$15)*(T_Conges[Statut]="Validé"),0)),Listes!$D$2:$D$7,0)),"")</f>
        <v/>
      </c>
      <c r="L39" s="3" t="str" cm="1">
        <f t="array" ref="L39">IFERROR(INDEX(Listes!$E$2:$E$7,MATCH(INDEX(T_Conges[Type d''absence],MATCH(1,(T_Conges[Nom complet]=$C39)*(T_Conges[Date début]&lt;=L$15)*(T_Conges[Date Fin]&gt;=L$15)*(T_Conges[Statut]="Validé"),0)),Listes!$D$2:$D$7,0)),"")</f>
        <v/>
      </c>
      <c r="M39" s="3" t="str" cm="1">
        <f t="array" ref="M39">IFERROR(INDEX(Listes!$E$2:$E$7,MATCH(INDEX(T_Conges[Type d''absence],MATCH(1,(T_Conges[Nom complet]=$C39)*(T_Conges[Date début]&lt;=M$15)*(T_Conges[Date Fin]&gt;=M$15)*(T_Conges[Statut]="Validé"),0)),Listes!$D$2:$D$7,0)),"")</f>
        <v/>
      </c>
      <c r="N39" s="3" t="str" cm="1">
        <f t="array" ref="N39">IFERROR(INDEX(Listes!$E$2:$E$7,MATCH(INDEX(T_Conges[Type d''absence],MATCH(1,(T_Conges[Nom complet]=$C39)*(T_Conges[Date début]&lt;=N$15)*(T_Conges[Date Fin]&gt;=N$15)*(T_Conges[Statut]="Validé"),0)),Listes!$D$2:$D$7,0)),"")</f>
        <v/>
      </c>
      <c r="O39" s="3" t="str" cm="1">
        <f t="array" ref="O39">IFERROR(INDEX(Listes!$E$2:$E$7,MATCH(INDEX(T_Conges[Type d''absence],MATCH(1,(T_Conges[Nom complet]=$C39)*(T_Conges[Date début]&lt;=O$15)*(T_Conges[Date Fin]&gt;=O$15)*(T_Conges[Statut]="Validé"),0)),Listes!$D$2:$D$7,0)),"")</f>
        <v/>
      </c>
      <c r="P39" s="3" t="str" cm="1">
        <f t="array" ref="P39">IFERROR(INDEX(Listes!$E$2:$E$7,MATCH(INDEX(T_Conges[Type d''absence],MATCH(1,(T_Conges[Nom complet]=$C39)*(T_Conges[Date début]&lt;=P$15)*(T_Conges[Date Fin]&gt;=P$15)*(T_Conges[Statut]="Validé"),0)),Listes!$D$2:$D$7,0)),"")</f>
        <v/>
      </c>
      <c r="Q39" s="3" t="str" cm="1">
        <f t="array" ref="Q39">IFERROR(INDEX(Listes!$E$2:$E$7,MATCH(INDEX(T_Conges[Type d''absence],MATCH(1,(T_Conges[Nom complet]=$C39)*(T_Conges[Date début]&lt;=Q$15)*(T_Conges[Date Fin]&gt;=Q$15)*(T_Conges[Statut]="Validé"),0)),Listes!$D$2:$D$7,0)),"")</f>
        <v/>
      </c>
      <c r="R39" s="3" t="str" cm="1">
        <f t="array" ref="R39">IFERROR(INDEX(Listes!$E$2:$E$7,MATCH(INDEX(T_Conges[Type d''absence],MATCH(1,(T_Conges[Nom complet]=$C39)*(T_Conges[Date début]&lt;=R$15)*(T_Conges[Date Fin]&gt;=R$15)*(T_Conges[Statut]="Validé"),0)),Listes!$D$2:$D$7,0)),"")</f>
        <v/>
      </c>
      <c r="S39" s="3" t="str" cm="1">
        <f t="array" ref="S39">IFERROR(INDEX(Listes!$E$2:$E$7,MATCH(INDEX(T_Conges[Type d''absence],MATCH(1,(T_Conges[Nom complet]=$C39)*(T_Conges[Date début]&lt;=S$15)*(T_Conges[Date Fin]&gt;=S$15)*(T_Conges[Statut]="Validé"),0)),Listes!$D$2:$D$7,0)),"")</f>
        <v/>
      </c>
      <c r="T39" s="3" t="str" cm="1">
        <f t="array" ref="T39">IFERROR(INDEX(Listes!$E$2:$E$7,MATCH(INDEX(T_Conges[Type d''absence],MATCH(1,(T_Conges[Nom complet]=$C39)*(T_Conges[Date début]&lt;=T$15)*(T_Conges[Date Fin]&gt;=T$15)*(T_Conges[Statut]="Validé"),0)),Listes!$D$2:$D$7,0)),"")</f>
        <v/>
      </c>
      <c r="U39" s="3" t="str" cm="1">
        <f t="array" ref="U39">IFERROR(INDEX(Listes!$E$2:$E$7,MATCH(INDEX(T_Conges[Type d''absence],MATCH(1,(T_Conges[Nom complet]=$C39)*(T_Conges[Date début]&lt;=U$15)*(T_Conges[Date Fin]&gt;=U$15)*(T_Conges[Statut]="Validé"),0)),Listes!$D$2:$D$7,0)),"")</f>
        <v/>
      </c>
      <c r="V39" s="3" t="str" cm="1">
        <f t="array" ref="V39">IFERROR(INDEX(Listes!$E$2:$E$7,MATCH(INDEX(T_Conges[Type d''absence],MATCH(1,(T_Conges[Nom complet]=$C39)*(T_Conges[Date début]&lt;=V$15)*(T_Conges[Date Fin]&gt;=V$15)*(T_Conges[Statut]="Validé"),0)),Listes!$D$2:$D$7,0)),"")</f>
        <v/>
      </c>
      <c r="W39" s="3" t="str" cm="1">
        <f t="array" ref="W39">IFERROR(INDEX(Listes!$E$2:$E$7,MATCH(INDEX(T_Conges[Type d''absence],MATCH(1,(T_Conges[Nom complet]=$C39)*(T_Conges[Date début]&lt;=W$15)*(T_Conges[Date Fin]&gt;=W$15)*(T_Conges[Statut]="Validé"),0)),Listes!$D$2:$D$7,0)),"")</f>
        <v/>
      </c>
      <c r="X39" s="3" t="str" cm="1">
        <f t="array" ref="X39">IFERROR(INDEX(Listes!$E$2:$E$7,MATCH(INDEX(T_Conges[Type d''absence],MATCH(1,(T_Conges[Nom complet]=$C39)*(T_Conges[Date début]&lt;=X$15)*(T_Conges[Date Fin]&gt;=X$15)*(T_Conges[Statut]="Validé"),0)),Listes!$D$2:$D$7,0)),"")</f>
        <v/>
      </c>
      <c r="Y39" s="3" t="str" cm="1">
        <f t="array" ref="Y39">IFERROR(INDEX(Listes!$E$2:$E$7,MATCH(INDEX(T_Conges[Type d''absence],MATCH(1,(T_Conges[Nom complet]=$C39)*(T_Conges[Date début]&lt;=Y$15)*(T_Conges[Date Fin]&gt;=Y$15)*(T_Conges[Statut]="Validé"),0)),Listes!$D$2:$D$7,0)),"")</f>
        <v/>
      </c>
      <c r="Z39" s="3" t="str" cm="1">
        <f t="array" ref="Z39">IFERROR(INDEX(Listes!$E$2:$E$7,MATCH(INDEX(T_Conges[Type d''absence],MATCH(1,(T_Conges[Nom complet]=$C39)*(T_Conges[Date début]&lt;=Z$15)*(T_Conges[Date Fin]&gt;=Z$15)*(T_Conges[Statut]="Validé"),0)),Listes!$D$2:$D$7,0)),"")</f>
        <v/>
      </c>
      <c r="AA39" s="3" t="str" cm="1">
        <f t="array" ref="AA39">IFERROR(INDEX(Listes!$E$2:$E$7,MATCH(INDEX(T_Conges[Type d''absence],MATCH(1,(T_Conges[Nom complet]=$C39)*(T_Conges[Date début]&lt;=AA$15)*(T_Conges[Date Fin]&gt;=AA$15)*(T_Conges[Statut]="Validé"),0)),Listes!$D$2:$D$7,0)),"")</f>
        <v/>
      </c>
      <c r="AB39" s="3" t="str" cm="1">
        <f t="array" ref="AB39">IFERROR(INDEX(Listes!$E$2:$E$7,MATCH(INDEX(T_Conges[Type d''absence],MATCH(1,(T_Conges[Nom complet]=$C39)*(T_Conges[Date début]&lt;=AB$15)*(T_Conges[Date Fin]&gt;=AB$15)*(T_Conges[Statut]="Validé"),0)),Listes!$D$2:$D$7,0)),"")</f>
        <v/>
      </c>
      <c r="AC39" s="3" t="str" cm="1">
        <f t="array" ref="AC39">IFERROR(INDEX(Listes!$E$2:$E$7,MATCH(INDEX(T_Conges[Type d''absence],MATCH(1,(T_Conges[Nom complet]=$C39)*(T_Conges[Date début]&lt;=AC$15)*(T_Conges[Date Fin]&gt;=AC$15)*(T_Conges[Statut]="Validé"),0)),Listes!$D$2:$D$7,0)),"")</f>
        <v/>
      </c>
      <c r="AD39" s="3" t="str" cm="1">
        <f t="array" ref="AD39">IFERROR(INDEX(Listes!$E$2:$E$7,MATCH(INDEX(T_Conges[Type d''absence],MATCH(1,(T_Conges[Nom complet]=$C39)*(T_Conges[Date début]&lt;=AD$15)*(T_Conges[Date Fin]&gt;=AD$15)*(T_Conges[Statut]="Validé"),0)),Listes!$D$2:$D$7,0)),"")</f>
        <v/>
      </c>
      <c r="AE39" s="3" t="str" cm="1">
        <f t="array" ref="AE39">IFERROR(INDEX(Listes!$E$2:$E$7,MATCH(INDEX(T_Conges[Type d''absence],MATCH(1,(T_Conges[Nom complet]=$C39)*(T_Conges[Date début]&lt;=AE$15)*(T_Conges[Date Fin]&gt;=AE$15)*(T_Conges[Statut]="Validé"),0)),Listes!$D$2:$D$7,0)),"")</f>
        <v/>
      </c>
      <c r="AF39" s="3" t="str" cm="1">
        <f t="array" ref="AF39">IFERROR(INDEX(Listes!$E$2:$E$7,MATCH(INDEX(T_Conges[Type d''absence],MATCH(1,(T_Conges[Nom complet]=$C39)*(T_Conges[Date début]&lt;=AF$15)*(T_Conges[Date Fin]&gt;=AF$15)*(T_Conges[Statut]="Validé"),0)),Listes!$D$2:$D$7,0)),"")</f>
        <v/>
      </c>
      <c r="AG39" s="3" t="str" cm="1">
        <f t="array" ref="AG39">IFERROR(INDEX(Listes!$E$2:$E$7,MATCH(INDEX(T_Conges[Type d''absence],MATCH(1,(T_Conges[Nom complet]=$C39)*(T_Conges[Date début]&lt;=AG$15)*(T_Conges[Date Fin]&gt;=AG$15)*(T_Conges[Statut]="Validé"),0)),Listes!$D$2:$D$7,0)),"")</f>
        <v/>
      </c>
      <c r="AH39" s="3" t="str" cm="1">
        <f t="array" ref="AH39">IFERROR(INDEX(Listes!$E$2:$E$7,MATCH(INDEX(T_Conges[Type d''absence],MATCH(1,(T_Conges[Nom complet]=$C39)*(T_Conges[Date début]&lt;=AH$15)*(T_Conges[Date Fin]&gt;=AH$15)*(T_Conges[Statut]="Validé"),0)),Listes!$D$2:$D$7,0)),"")</f>
        <v/>
      </c>
      <c r="AI39" s="3" t="str" cm="1">
        <f t="array" ref="AI39">IFERROR(INDEX(Listes!$E$2:$E$7,MATCH(INDEX(T_Conges[Type d''absence],MATCH(1,(T_Conges[Nom complet]=$C39)*(T_Conges[Date début]&lt;=AI$15)*(T_Conges[Date Fin]&gt;=AI$15)*(T_Conges[Statut]="Validé"),0)),Listes!$D$2:$D$7,0)),"")</f>
        <v/>
      </c>
      <c r="AJ39" s="3" t="str" cm="1">
        <f t="array" ref="AJ39">IFERROR(INDEX(Listes!$E$2:$E$7,MATCH(INDEX(T_Conges[Type d''absence],MATCH(1,(T_Conges[Nom complet]=$C39)*(T_Conges[Date début]&lt;=AJ$15)*(T_Conges[Date Fin]&gt;=AJ$15)*(T_Conges[Statut]="Validé"),0)),Listes!$D$2:$D$7,0)),"")</f>
        <v/>
      </c>
      <c r="AK39" s="3" t="str" cm="1">
        <f t="array" ref="AK39">IFERROR(INDEX(Listes!$E$2:$E$7,MATCH(INDEX(T_Conges[Type d''absence],MATCH(1,(T_Conges[Nom complet]=$C39)*(T_Conges[Date début]&lt;=AK$15)*(T_Conges[Date Fin]&gt;=AK$15)*(T_Conges[Statut]="Validé"),0)),Listes!$D$2:$D$7,0)),"")</f>
        <v/>
      </c>
      <c r="AL39" s="3" t="str" cm="1">
        <f t="array" ref="AL39">IFERROR(INDEX(Listes!$E$2:$E$7,MATCH(INDEX(T_Conges[Type d''absence],MATCH(1,(T_Conges[Nom complet]=$C39)*(T_Conges[Date début]&lt;=AL$15)*(T_Conges[Date Fin]&gt;=AL$15)*(T_Conges[Statut]="Validé"),0)),Listes!$D$2:$D$7,0)),"")</f>
        <v/>
      </c>
    </row>
    <row r="40" spans="3:38" x14ac:dyDescent="0.3">
      <c r="C40" s="3" t="str" cm="1">
        <f t="array" ref="C40">IFERROR(INDEX(T_Conges[Nom complet],MATCH(0,COUNTIF($C$15:C39,T_Conges[Nom complet]),0)),"")</f>
        <v/>
      </c>
      <c r="D40" s="3" t="str">
        <f>IFERROR(VLOOKUP(C40,T_Conges[[Nom complet]:[Département]],2,0),"")</f>
        <v/>
      </c>
      <c r="E40" s="3" t="str">
        <f>IFERROR(VLOOKUP(C40,T_Conges[[Nom complet]:[Poste]],3,0),"")</f>
        <v/>
      </c>
      <c r="F40" s="3" cm="1">
        <f t="array" ref="F40">SUMPRODUCT(--(H40:AL40&lt;&gt;""))</f>
        <v>0</v>
      </c>
      <c r="G40" s="15" cm="1">
        <f t="array" ref="G40">SUMPRODUCT(--(H40:AL40&lt;&gt;""))</f>
        <v>0</v>
      </c>
      <c r="H40" s="3" t="str" cm="1">
        <f t="array" ref="H40">IFERROR(INDEX(Listes!$E$2:$E$7,MATCH(INDEX(T_Conges[Type d''absence],MATCH(1,(T_Conges[Nom complet]=$C40)*(T_Conges[Date début]&lt;=H$15)*(T_Conges[Date Fin]&gt;=H$15)*(T_Conges[Statut]="Validé"),0)),Listes!$D$2:$D$7,0)),"")</f>
        <v/>
      </c>
      <c r="I40" s="3" t="str" cm="1">
        <f t="array" ref="I40">IFERROR(INDEX(Listes!$E$2:$E$7,MATCH(INDEX(T_Conges[Type d''absence],MATCH(1,(T_Conges[Nom complet]=$C40)*(T_Conges[Date début]&lt;=I$15)*(T_Conges[Date Fin]&gt;=I$15)*(T_Conges[Statut]="Validé"),0)),Listes!$D$2:$D$7,0)),"")</f>
        <v/>
      </c>
      <c r="J40" s="3" t="str" cm="1">
        <f t="array" ref="J40">IFERROR(INDEX(Listes!$E$2:$E$7,MATCH(INDEX(T_Conges[Type d''absence],MATCH(1,(T_Conges[Nom complet]=$C40)*(T_Conges[Date début]&lt;=J$15)*(T_Conges[Date Fin]&gt;=J$15)*(T_Conges[Statut]="Validé"),0)),Listes!$D$2:$D$7,0)),"")</f>
        <v/>
      </c>
      <c r="K40" s="3" t="str" cm="1">
        <f t="array" ref="K40">IFERROR(INDEX(Listes!$E$2:$E$7,MATCH(INDEX(T_Conges[Type d''absence],MATCH(1,(T_Conges[Nom complet]=$C40)*(T_Conges[Date début]&lt;=K$15)*(T_Conges[Date Fin]&gt;=K$15)*(T_Conges[Statut]="Validé"),0)),Listes!$D$2:$D$7,0)),"")</f>
        <v/>
      </c>
      <c r="L40" s="3" t="str" cm="1">
        <f t="array" ref="L40">IFERROR(INDEX(Listes!$E$2:$E$7,MATCH(INDEX(T_Conges[Type d''absence],MATCH(1,(T_Conges[Nom complet]=$C40)*(T_Conges[Date début]&lt;=L$15)*(T_Conges[Date Fin]&gt;=L$15)*(T_Conges[Statut]="Validé"),0)),Listes!$D$2:$D$7,0)),"")</f>
        <v/>
      </c>
      <c r="M40" s="3" t="str" cm="1">
        <f t="array" ref="M40">IFERROR(INDEX(Listes!$E$2:$E$7,MATCH(INDEX(T_Conges[Type d''absence],MATCH(1,(T_Conges[Nom complet]=$C40)*(T_Conges[Date début]&lt;=M$15)*(T_Conges[Date Fin]&gt;=M$15)*(T_Conges[Statut]="Validé"),0)),Listes!$D$2:$D$7,0)),"")</f>
        <v/>
      </c>
      <c r="N40" s="3" t="str" cm="1">
        <f t="array" ref="N40">IFERROR(INDEX(Listes!$E$2:$E$7,MATCH(INDEX(T_Conges[Type d''absence],MATCH(1,(T_Conges[Nom complet]=$C40)*(T_Conges[Date début]&lt;=N$15)*(T_Conges[Date Fin]&gt;=N$15)*(T_Conges[Statut]="Validé"),0)),Listes!$D$2:$D$7,0)),"")</f>
        <v/>
      </c>
      <c r="O40" s="3" t="str" cm="1">
        <f t="array" ref="O40">IFERROR(INDEX(Listes!$E$2:$E$7,MATCH(INDEX(T_Conges[Type d''absence],MATCH(1,(T_Conges[Nom complet]=$C40)*(T_Conges[Date début]&lt;=O$15)*(T_Conges[Date Fin]&gt;=O$15)*(T_Conges[Statut]="Validé"),0)),Listes!$D$2:$D$7,0)),"")</f>
        <v/>
      </c>
      <c r="P40" s="3" t="str" cm="1">
        <f t="array" ref="P40">IFERROR(INDEX(Listes!$E$2:$E$7,MATCH(INDEX(T_Conges[Type d''absence],MATCH(1,(T_Conges[Nom complet]=$C40)*(T_Conges[Date début]&lt;=P$15)*(T_Conges[Date Fin]&gt;=P$15)*(T_Conges[Statut]="Validé"),0)),Listes!$D$2:$D$7,0)),"")</f>
        <v/>
      </c>
      <c r="Q40" s="3" t="str" cm="1">
        <f t="array" ref="Q40">IFERROR(INDEX(Listes!$E$2:$E$7,MATCH(INDEX(T_Conges[Type d''absence],MATCH(1,(T_Conges[Nom complet]=$C40)*(T_Conges[Date début]&lt;=Q$15)*(T_Conges[Date Fin]&gt;=Q$15)*(T_Conges[Statut]="Validé"),0)),Listes!$D$2:$D$7,0)),"")</f>
        <v/>
      </c>
      <c r="R40" s="3" t="str" cm="1">
        <f t="array" ref="R40">IFERROR(INDEX(Listes!$E$2:$E$7,MATCH(INDEX(T_Conges[Type d''absence],MATCH(1,(T_Conges[Nom complet]=$C40)*(T_Conges[Date début]&lt;=R$15)*(T_Conges[Date Fin]&gt;=R$15)*(T_Conges[Statut]="Validé"),0)),Listes!$D$2:$D$7,0)),"")</f>
        <v/>
      </c>
      <c r="S40" s="3" t="str" cm="1">
        <f t="array" ref="S40">IFERROR(INDEX(Listes!$E$2:$E$7,MATCH(INDEX(T_Conges[Type d''absence],MATCH(1,(T_Conges[Nom complet]=$C40)*(T_Conges[Date début]&lt;=S$15)*(T_Conges[Date Fin]&gt;=S$15)*(T_Conges[Statut]="Validé"),0)),Listes!$D$2:$D$7,0)),"")</f>
        <v/>
      </c>
      <c r="T40" s="3" t="str" cm="1">
        <f t="array" ref="T40">IFERROR(INDEX(Listes!$E$2:$E$7,MATCH(INDEX(T_Conges[Type d''absence],MATCH(1,(T_Conges[Nom complet]=$C40)*(T_Conges[Date début]&lt;=T$15)*(T_Conges[Date Fin]&gt;=T$15)*(T_Conges[Statut]="Validé"),0)),Listes!$D$2:$D$7,0)),"")</f>
        <v/>
      </c>
      <c r="U40" s="3" t="str" cm="1">
        <f t="array" ref="U40">IFERROR(INDEX(Listes!$E$2:$E$7,MATCH(INDEX(T_Conges[Type d''absence],MATCH(1,(T_Conges[Nom complet]=$C40)*(T_Conges[Date début]&lt;=U$15)*(T_Conges[Date Fin]&gt;=U$15)*(T_Conges[Statut]="Validé"),0)),Listes!$D$2:$D$7,0)),"")</f>
        <v/>
      </c>
      <c r="V40" s="3" t="str" cm="1">
        <f t="array" ref="V40">IFERROR(INDEX(Listes!$E$2:$E$7,MATCH(INDEX(T_Conges[Type d''absence],MATCH(1,(T_Conges[Nom complet]=$C40)*(T_Conges[Date début]&lt;=V$15)*(T_Conges[Date Fin]&gt;=V$15)*(T_Conges[Statut]="Validé"),0)),Listes!$D$2:$D$7,0)),"")</f>
        <v/>
      </c>
      <c r="W40" s="3" t="str" cm="1">
        <f t="array" ref="W40">IFERROR(INDEX(Listes!$E$2:$E$7,MATCH(INDEX(T_Conges[Type d''absence],MATCH(1,(T_Conges[Nom complet]=$C40)*(T_Conges[Date début]&lt;=W$15)*(T_Conges[Date Fin]&gt;=W$15)*(T_Conges[Statut]="Validé"),0)),Listes!$D$2:$D$7,0)),"")</f>
        <v/>
      </c>
      <c r="X40" s="3" t="str" cm="1">
        <f t="array" ref="X40">IFERROR(INDEX(Listes!$E$2:$E$7,MATCH(INDEX(T_Conges[Type d''absence],MATCH(1,(T_Conges[Nom complet]=$C40)*(T_Conges[Date début]&lt;=X$15)*(T_Conges[Date Fin]&gt;=X$15)*(T_Conges[Statut]="Validé"),0)),Listes!$D$2:$D$7,0)),"")</f>
        <v/>
      </c>
      <c r="Y40" s="3" t="str" cm="1">
        <f t="array" ref="Y40">IFERROR(INDEX(Listes!$E$2:$E$7,MATCH(INDEX(T_Conges[Type d''absence],MATCH(1,(T_Conges[Nom complet]=$C40)*(T_Conges[Date début]&lt;=Y$15)*(T_Conges[Date Fin]&gt;=Y$15)*(T_Conges[Statut]="Validé"),0)),Listes!$D$2:$D$7,0)),"")</f>
        <v/>
      </c>
      <c r="Z40" s="3" t="str" cm="1">
        <f t="array" ref="Z40">IFERROR(INDEX(Listes!$E$2:$E$7,MATCH(INDEX(T_Conges[Type d''absence],MATCH(1,(T_Conges[Nom complet]=$C40)*(T_Conges[Date début]&lt;=Z$15)*(T_Conges[Date Fin]&gt;=Z$15)*(T_Conges[Statut]="Validé"),0)),Listes!$D$2:$D$7,0)),"")</f>
        <v/>
      </c>
      <c r="AA40" s="3" t="str" cm="1">
        <f t="array" ref="AA40">IFERROR(INDEX(Listes!$E$2:$E$7,MATCH(INDEX(T_Conges[Type d''absence],MATCH(1,(T_Conges[Nom complet]=$C40)*(T_Conges[Date début]&lt;=AA$15)*(T_Conges[Date Fin]&gt;=AA$15)*(T_Conges[Statut]="Validé"),0)),Listes!$D$2:$D$7,0)),"")</f>
        <v/>
      </c>
      <c r="AB40" s="3" t="str" cm="1">
        <f t="array" ref="AB40">IFERROR(INDEX(Listes!$E$2:$E$7,MATCH(INDEX(T_Conges[Type d''absence],MATCH(1,(T_Conges[Nom complet]=$C40)*(T_Conges[Date début]&lt;=AB$15)*(T_Conges[Date Fin]&gt;=AB$15)*(T_Conges[Statut]="Validé"),0)),Listes!$D$2:$D$7,0)),"")</f>
        <v/>
      </c>
      <c r="AC40" s="3" t="str" cm="1">
        <f t="array" ref="AC40">IFERROR(INDEX(Listes!$E$2:$E$7,MATCH(INDEX(T_Conges[Type d''absence],MATCH(1,(T_Conges[Nom complet]=$C40)*(T_Conges[Date début]&lt;=AC$15)*(T_Conges[Date Fin]&gt;=AC$15)*(T_Conges[Statut]="Validé"),0)),Listes!$D$2:$D$7,0)),"")</f>
        <v/>
      </c>
      <c r="AD40" s="3" t="str" cm="1">
        <f t="array" ref="AD40">IFERROR(INDEX(Listes!$E$2:$E$7,MATCH(INDEX(T_Conges[Type d''absence],MATCH(1,(T_Conges[Nom complet]=$C40)*(T_Conges[Date début]&lt;=AD$15)*(T_Conges[Date Fin]&gt;=AD$15)*(T_Conges[Statut]="Validé"),0)),Listes!$D$2:$D$7,0)),"")</f>
        <v/>
      </c>
      <c r="AE40" s="3" t="str" cm="1">
        <f t="array" ref="AE40">IFERROR(INDEX(Listes!$E$2:$E$7,MATCH(INDEX(T_Conges[Type d''absence],MATCH(1,(T_Conges[Nom complet]=$C40)*(T_Conges[Date début]&lt;=AE$15)*(T_Conges[Date Fin]&gt;=AE$15)*(T_Conges[Statut]="Validé"),0)),Listes!$D$2:$D$7,0)),"")</f>
        <v/>
      </c>
      <c r="AF40" s="3" t="str" cm="1">
        <f t="array" ref="AF40">IFERROR(INDEX(Listes!$E$2:$E$7,MATCH(INDEX(T_Conges[Type d''absence],MATCH(1,(T_Conges[Nom complet]=$C40)*(T_Conges[Date début]&lt;=AF$15)*(T_Conges[Date Fin]&gt;=AF$15)*(T_Conges[Statut]="Validé"),0)),Listes!$D$2:$D$7,0)),"")</f>
        <v/>
      </c>
      <c r="AG40" s="3" t="str" cm="1">
        <f t="array" ref="AG40">IFERROR(INDEX(Listes!$E$2:$E$7,MATCH(INDEX(T_Conges[Type d''absence],MATCH(1,(T_Conges[Nom complet]=$C40)*(T_Conges[Date début]&lt;=AG$15)*(T_Conges[Date Fin]&gt;=AG$15)*(T_Conges[Statut]="Validé"),0)),Listes!$D$2:$D$7,0)),"")</f>
        <v/>
      </c>
      <c r="AH40" s="3" t="str" cm="1">
        <f t="array" ref="AH40">IFERROR(INDEX(Listes!$E$2:$E$7,MATCH(INDEX(T_Conges[Type d''absence],MATCH(1,(T_Conges[Nom complet]=$C40)*(T_Conges[Date début]&lt;=AH$15)*(T_Conges[Date Fin]&gt;=AH$15)*(T_Conges[Statut]="Validé"),0)),Listes!$D$2:$D$7,0)),"")</f>
        <v/>
      </c>
      <c r="AI40" s="3" t="str" cm="1">
        <f t="array" ref="AI40">IFERROR(INDEX(Listes!$E$2:$E$7,MATCH(INDEX(T_Conges[Type d''absence],MATCH(1,(T_Conges[Nom complet]=$C40)*(T_Conges[Date début]&lt;=AI$15)*(T_Conges[Date Fin]&gt;=AI$15)*(T_Conges[Statut]="Validé"),0)),Listes!$D$2:$D$7,0)),"")</f>
        <v/>
      </c>
      <c r="AJ40" s="3" t="str" cm="1">
        <f t="array" ref="AJ40">IFERROR(INDEX(Listes!$E$2:$E$7,MATCH(INDEX(T_Conges[Type d''absence],MATCH(1,(T_Conges[Nom complet]=$C40)*(T_Conges[Date début]&lt;=AJ$15)*(T_Conges[Date Fin]&gt;=AJ$15)*(T_Conges[Statut]="Validé"),0)),Listes!$D$2:$D$7,0)),"")</f>
        <v/>
      </c>
      <c r="AK40" s="3" t="str" cm="1">
        <f t="array" ref="AK40">IFERROR(INDEX(Listes!$E$2:$E$7,MATCH(INDEX(T_Conges[Type d''absence],MATCH(1,(T_Conges[Nom complet]=$C40)*(T_Conges[Date début]&lt;=AK$15)*(T_Conges[Date Fin]&gt;=AK$15)*(T_Conges[Statut]="Validé"),0)),Listes!$D$2:$D$7,0)),"")</f>
        <v/>
      </c>
      <c r="AL40" s="3" t="str" cm="1">
        <f t="array" ref="AL40">IFERROR(INDEX(Listes!$E$2:$E$7,MATCH(INDEX(T_Conges[Type d''absence],MATCH(1,(T_Conges[Nom complet]=$C40)*(T_Conges[Date début]&lt;=AL$15)*(T_Conges[Date Fin]&gt;=AL$15)*(T_Conges[Statut]="Validé"),0)),Listes!$D$2:$D$7,0)),"")</f>
        <v/>
      </c>
    </row>
    <row r="41" spans="3:38" x14ac:dyDescent="0.3">
      <c r="C41" s="3" t="str" cm="1">
        <f t="array" ref="C41">IFERROR(INDEX(T_Conges[Nom complet],MATCH(0,COUNTIF($C$15:C40,T_Conges[Nom complet]),0)),"")</f>
        <v/>
      </c>
      <c r="D41" s="3" t="str">
        <f>IFERROR(VLOOKUP(C41,T_Conges[[Nom complet]:[Département]],2,0),"")</f>
        <v/>
      </c>
      <c r="E41" s="3" t="str">
        <f>IFERROR(VLOOKUP(C41,T_Conges[[Nom complet]:[Poste]],3,0),"")</f>
        <v/>
      </c>
      <c r="F41" s="3" cm="1">
        <f t="array" ref="F41">SUMPRODUCT(--(H41:AL41&lt;&gt;""))</f>
        <v>0</v>
      </c>
      <c r="G41" s="15" cm="1">
        <f t="array" ref="G41">SUMPRODUCT(--(H41:AL41&lt;&gt;""))</f>
        <v>0</v>
      </c>
      <c r="H41" s="3" t="str" cm="1">
        <f t="array" ref="H41">IFERROR(INDEX(Listes!$E$2:$E$7,MATCH(INDEX(T_Conges[Type d''absence],MATCH(1,(T_Conges[Nom complet]=$C41)*(T_Conges[Date début]&lt;=H$15)*(T_Conges[Date Fin]&gt;=H$15)*(T_Conges[Statut]="Validé"),0)),Listes!$D$2:$D$7,0)),"")</f>
        <v/>
      </c>
      <c r="I41" s="3" t="str" cm="1">
        <f t="array" ref="I41">IFERROR(INDEX(Listes!$E$2:$E$7,MATCH(INDEX(T_Conges[Type d''absence],MATCH(1,(T_Conges[Nom complet]=$C41)*(T_Conges[Date début]&lt;=I$15)*(T_Conges[Date Fin]&gt;=I$15)*(T_Conges[Statut]="Validé"),0)),Listes!$D$2:$D$7,0)),"")</f>
        <v/>
      </c>
      <c r="J41" s="3" t="str" cm="1">
        <f t="array" ref="J41">IFERROR(INDEX(Listes!$E$2:$E$7,MATCH(INDEX(T_Conges[Type d''absence],MATCH(1,(T_Conges[Nom complet]=$C41)*(T_Conges[Date début]&lt;=J$15)*(T_Conges[Date Fin]&gt;=J$15)*(T_Conges[Statut]="Validé"),0)),Listes!$D$2:$D$7,0)),"")</f>
        <v/>
      </c>
      <c r="K41" s="3" t="str" cm="1">
        <f t="array" ref="K41">IFERROR(INDEX(Listes!$E$2:$E$7,MATCH(INDEX(T_Conges[Type d''absence],MATCH(1,(T_Conges[Nom complet]=$C41)*(T_Conges[Date début]&lt;=K$15)*(T_Conges[Date Fin]&gt;=K$15)*(T_Conges[Statut]="Validé"),0)),Listes!$D$2:$D$7,0)),"")</f>
        <v/>
      </c>
      <c r="L41" s="3" t="str" cm="1">
        <f t="array" ref="L41">IFERROR(INDEX(Listes!$E$2:$E$7,MATCH(INDEX(T_Conges[Type d''absence],MATCH(1,(T_Conges[Nom complet]=$C41)*(T_Conges[Date début]&lt;=L$15)*(T_Conges[Date Fin]&gt;=L$15)*(T_Conges[Statut]="Validé"),0)),Listes!$D$2:$D$7,0)),"")</f>
        <v/>
      </c>
      <c r="M41" s="3" t="str" cm="1">
        <f t="array" ref="M41">IFERROR(INDEX(Listes!$E$2:$E$7,MATCH(INDEX(T_Conges[Type d''absence],MATCH(1,(T_Conges[Nom complet]=$C41)*(T_Conges[Date début]&lt;=M$15)*(T_Conges[Date Fin]&gt;=M$15)*(T_Conges[Statut]="Validé"),0)),Listes!$D$2:$D$7,0)),"")</f>
        <v/>
      </c>
      <c r="N41" s="3" t="str" cm="1">
        <f t="array" ref="N41">IFERROR(INDEX(Listes!$E$2:$E$7,MATCH(INDEX(T_Conges[Type d''absence],MATCH(1,(T_Conges[Nom complet]=$C41)*(T_Conges[Date début]&lt;=N$15)*(T_Conges[Date Fin]&gt;=N$15)*(T_Conges[Statut]="Validé"),0)),Listes!$D$2:$D$7,0)),"")</f>
        <v/>
      </c>
      <c r="O41" s="3" t="str" cm="1">
        <f t="array" ref="O41">IFERROR(INDEX(Listes!$E$2:$E$7,MATCH(INDEX(T_Conges[Type d''absence],MATCH(1,(T_Conges[Nom complet]=$C41)*(T_Conges[Date début]&lt;=O$15)*(T_Conges[Date Fin]&gt;=O$15)*(T_Conges[Statut]="Validé"),0)),Listes!$D$2:$D$7,0)),"")</f>
        <v/>
      </c>
      <c r="P41" s="3" t="str" cm="1">
        <f t="array" ref="P41">IFERROR(INDEX(Listes!$E$2:$E$7,MATCH(INDEX(T_Conges[Type d''absence],MATCH(1,(T_Conges[Nom complet]=$C41)*(T_Conges[Date début]&lt;=P$15)*(T_Conges[Date Fin]&gt;=P$15)*(T_Conges[Statut]="Validé"),0)),Listes!$D$2:$D$7,0)),"")</f>
        <v/>
      </c>
      <c r="Q41" s="3" t="str" cm="1">
        <f t="array" ref="Q41">IFERROR(INDEX(Listes!$E$2:$E$7,MATCH(INDEX(T_Conges[Type d''absence],MATCH(1,(T_Conges[Nom complet]=$C41)*(T_Conges[Date début]&lt;=Q$15)*(T_Conges[Date Fin]&gt;=Q$15)*(T_Conges[Statut]="Validé"),0)),Listes!$D$2:$D$7,0)),"")</f>
        <v/>
      </c>
      <c r="R41" s="3" t="str" cm="1">
        <f t="array" ref="R41">IFERROR(INDEX(Listes!$E$2:$E$7,MATCH(INDEX(T_Conges[Type d''absence],MATCH(1,(T_Conges[Nom complet]=$C41)*(T_Conges[Date début]&lt;=R$15)*(T_Conges[Date Fin]&gt;=R$15)*(T_Conges[Statut]="Validé"),0)),Listes!$D$2:$D$7,0)),"")</f>
        <v/>
      </c>
      <c r="S41" s="3" t="str" cm="1">
        <f t="array" ref="S41">IFERROR(INDEX(Listes!$E$2:$E$7,MATCH(INDEX(T_Conges[Type d''absence],MATCH(1,(T_Conges[Nom complet]=$C41)*(T_Conges[Date début]&lt;=S$15)*(T_Conges[Date Fin]&gt;=S$15)*(T_Conges[Statut]="Validé"),0)),Listes!$D$2:$D$7,0)),"")</f>
        <v/>
      </c>
      <c r="T41" s="3" t="str" cm="1">
        <f t="array" ref="T41">IFERROR(INDEX(Listes!$E$2:$E$7,MATCH(INDEX(T_Conges[Type d''absence],MATCH(1,(T_Conges[Nom complet]=$C41)*(T_Conges[Date début]&lt;=T$15)*(T_Conges[Date Fin]&gt;=T$15)*(T_Conges[Statut]="Validé"),0)),Listes!$D$2:$D$7,0)),"")</f>
        <v/>
      </c>
      <c r="U41" s="3" t="str" cm="1">
        <f t="array" ref="U41">IFERROR(INDEX(Listes!$E$2:$E$7,MATCH(INDEX(T_Conges[Type d''absence],MATCH(1,(T_Conges[Nom complet]=$C41)*(T_Conges[Date début]&lt;=U$15)*(T_Conges[Date Fin]&gt;=U$15)*(T_Conges[Statut]="Validé"),0)),Listes!$D$2:$D$7,0)),"")</f>
        <v/>
      </c>
      <c r="V41" s="3" t="str" cm="1">
        <f t="array" ref="V41">IFERROR(INDEX(Listes!$E$2:$E$7,MATCH(INDEX(T_Conges[Type d''absence],MATCH(1,(T_Conges[Nom complet]=$C41)*(T_Conges[Date début]&lt;=V$15)*(T_Conges[Date Fin]&gt;=V$15)*(T_Conges[Statut]="Validé"),0)),Listes!$D$2:$D$7,0)),"")</f>
        <v/>
      </c>
      <c r="W41" s="3" t="str" cm="1">
        <f t="array" ref="W41">IFERROR(INDEX(Listes!$E$2:$E$7,MATCH(INDEX(T_Conges[Type d''absence],MATCH(1,(T_Conges[Nom complet]=$C41)*(T_Conges[Date début]&lt;=W$15)*(T_Conges[Date Fin]&gt;=W$15)*(T_Conges[Statut]="Validé"),0)),Listes!$D$2:$D$7,0)),"")</f>
        <v/>
      </c>
      <c r="X41" s="3" t="str" cm="1">
        <f t="array" ref="X41">IFERROR(INDEX(Listes!$E$2:$E$7,MATCH(INDEX(T_Conges[Type d''absence],MATCH(1,(T_Conges[Nom complet]=$C41)*(T_Conges[Date début]&lt;=X$15)*(T_Conges[Date Fin]&gt;=X$15)*(T_Conges[Statut]="Validé"),0)),Listes!$D$2:$D$7,0)),"")</f>
        <v/>
      </c>
      <c r="Y41" s="3" t="str" cm="1">
        <f t="array" ref="Y41">IFERROR(INDEX(Listes!$E$2:$E$7,MATCH(INDEX(T_Conges[Type d''absence],MATCH(1,(T_Conges[Nom complet]=$C41)*(T_Conges[Date début]&lt;=Y$15)*(T_Conges[Date Fin]&gt;=Y$15)*(T_Conges[Statut]="Validé"),0)),Listes!$D$2:$D$7,0)),"")</f>
        <v/>
      </c>
      <c r="Z41" s="3" t="str" cm="1">
        <f t="array" ref="Z41">IFERROR(INDEX(Listes!$E$2:$E$7,MATCH(INDEX(T_Conges[Type d''absence],MATCH(1,(T_Conges[Nom complet]=$C41)*(T_Conges[Date début]&lt;=Z$15)*(T_Conges[Date Fin]&gt;=Z$15)*(T_Conges[Statut]="Validé"),0)),Listes!$D$2:$D$7,0)),"")</f>
        <v/>
      </c>
      <c r="AA41" s="3" t="str" cm="1">
        <f t="array" ref="AA41">IFERROR(INDEX(Listes!$E$2:$E$7,MATCH(INDEX(T_Conges[Type d''absence],MATCH(1,(T_Conges[Nom complet]=$C41)*(T_Conges[Date début]&lt;=AA$15)*(T_Conges[Date Fin]&gt;=AA$15)*(T_Conges[Statut]="Validé"),0)),Listes!$D$2:$D$7,0)),"")</f>
        <v/>
      </c>
      <c r="AB41" s="3" t="str" cm="1">
        <f t="array" ref="AB41">IFERROR(INDEX(Listes!$E$2:$E$7,MATCH(INDEX(T_Conges[Type d''absence],MATCH(1,(T_Conges[Nom complet]=$C41)*(T_Conges[Date début]&lt;=AB$15)*(T_Conges[Date Fin]&gt;=AB$15)*(T_Conges[Statut]="Validé"),0)),Listes!$D$2:$D$7,0)),"")</f>
        <v/>
      </c>
      <c r="AC41" s="3" t="str" cm="1">
        <f t="array" ref="AC41">IFERROR(INDEX(Listes!$E$2:$E$7,MATCH(INDEX(T_Conges[Type d''absence],MATCH(1,(T_Conges[Nom complet]=$C41)*(T_Conges[Date début]&lt;=AC$15)*(T_Conges[Date Fin]&gt;=AC$15)*(T_Conges[Statut]="Validé"),0)),Listes!$D$2:$D$7,0)),"")</f>
        <v/>
      </c>
      <c r="AD41" s="3" t="str" cm="1">
        <f t="array" ref="AD41">IFERROR(INDEX(Listes!$E$2:$E$7,MATCH(INDEX(T_Conges[Type d''absence],MATCH(1,(T_Conges[Nom complet]=$C41)*(T_Conges[Date début]&lt;=AD$15)*(T_Conges[Date Fin]&gt;=AD$15)*(T_Conges[Statut]="Validé"),0)),Listes!$D$2:$D$7,0)),"")</f>
        <v/>
      </c>
      <c r="AE41" s="3" t="str" cm="1">
        <f t="array" ref="AE41">IFERROR(INDEX(Listes!$E$2:$E$7,MATCH(INDEX(T_Conges[Type d''absence],MATCH(1,(T_Conges[Nom complet]=$C41)*(T_Conges[Date début]&lt;=AE$15)*(T_Conges[Date Fin]&gt;=AE$15)*(T_Conges[Statut]="Validé"),0)),Listes!$D$2:$D$7,0)),"")</f>
        <v/>
      </c>
      <c r="AF41" s="3" t="str" cm="1">
        <f t="array" ref="AF41">IFERROR(INDEX(Listes!$E$2:$E$7,MATCH(INDEX(T_Conges[Type d''absence],MATCH(1,(T_Conges[Nom complet]=$C41)*(T_Conges[Date début]&lt;=AF$15)*(T_Conges[Date Fin]&gt;=AF$15)*(T_Conges[Statut]="Validé"),0)),Listes!$D$2:$D$7,0)),"")</f>
        <v/>
      </c>
      <c r="AG41" s="3" t="str" cm="1">
        <f t="array" ref="AG41">IFERROR(INDEX(Listes!$E$2:$E$7,MATCH(INDEX(T_Conges[Type d''absence],MATCH(1,(T_Conges[Nom complet]=$C41)*(T_Conges[Date début]&lt;=AG$15)*(T_Conges[Date Fin]&gt;=AG$15)*(T_Conges[Statut]="Validé"),0)),Listes!$D$2:$D$7,0)),"")</f>
        <v/>
      </c>
      <c r="AH41" s="3" t="str" cm="1">
        <f t="array" ref="AH41">IFERROR(INDEX(Listes!$E$2:$E$7,MATCH(INDEX(T_Conges[Type d''absence],MATCH(1,(T_Conges[Nom complet]=$C41)*(T_Conges[Date début]&lt;=AH$15)*(T_Conges[Date Fin]&gt;=AH$15)*(T_Conges[Statut]="Validé"),0)),Listes!$D$2:$D$7,0)),"")</f>
        <v/>
      </c>
      <c r="AI41" s="3" t="str" cm="1">
        <f t="array" ref="AI41">IFERROR(INDEX(Listes!$E$2:$E$7,MATCH(INDEX(T_Conges[Type d''absence],MATCH(1,(T_Conges[Nom complet]=$C41)*(T_Conges[Date début]&lt;=AI$15)*(T_Conges[Date Fin]&gt;=AI$15)*(T_Conges[Statut]="Validé"),0)),Listes!$D$2:$D$7,0)),"")</f>
        <v/>
      </c>
      <c r="AJ41" s="3" t="str" cm="1">
        <f t="array" ref="AJ41">IFERROR(INDEX(Listes!$E$2:$E$7,MATCH(INDEX(T_Conges[Type d''absence],MATCH(1,(T_Conges[Nom complet]=$C41)*(T_Conges[Date début]&lt;=AJ$15)*(T_Conges[Date Fin]&gt;=AJ$15)*(T_Conges[Statut]="Validé"),0)),Listes!$D$2:$D$7,0)),"")</f>
        <v/>
      </c>
      <c r="AK41" s="3" t="str" cm="1">
        <f t="array" ref="AK41">IFERROR(INDEX(Listes!$E$2:$E$7,MATCH(INDEX(T_Conges[Type d''absence],MATCH(1,(T_Conges[Nom complet]=$C41)*(T_Conges[Date début]&lt;=AK$15)*(T_Conges[Date Fin]&gt;=AK$15)*(T_Conges[Statut]="Validé"),0)),Listes!$D$2:$D$7,0)),"")</f>
        <v/>
      </c>
      <c r="AL41" s="3" t="str" cm="1">
        <f t="array" ref="AL41">IFERROR(INDEX(Listes!$E$2:$E$7,MATCH(INDEX(T_Conges[Type d''absence],MATCH(1,(T_Conges[Nom complet]=$C41)*(T_Conges[Date début]&lt;=AL$15)*(T_Conges[Date Fin]&gt;=AL$15)*(T_Conges[Statut]="Validé"),0)),Listes!$D$2:$D$7,0)),"")</f>
        <v/>
      </c>
    </row>
    <row r="42" spans="3:38" x14ac:dyDescent="0.3">
      <c r="C42" s="3" t="str" cm="1">
        <f t="array" ref="C42">IFERROR(INDEX(T_Conges[Nom complet],MATCH(0,COUNTIF($C$15:C41,T_Conges[Nom complet]),0)),"")</f>
        <v/>
      </c>
      <c r="D42" s="3" t="str">
        <f>IFERROR(VLOOKUP(C42,T_Conges[[Nom complet]:[Département]],2,0),"")</f>
        <v/>
      </c>
      <c r="E42" s="3" t="str">
        <f>IFERROR(VLOOKUP(C42,T_Conges[[Nom complet]:[Poste]],3,0),"")</f>
        <v/>
      </c>
      <c r="F42" s="3" cm="1">
        <f t="array" ref="F42">SUMPRODUCT(--(H42:AL42&lt;&gt;""))</f>
        <v>0</v>
      </c>
      <c r="G42" s="15" cm="1">
        <f t="array" ref="G42">SUMPRODUCT(--(H42:AL42&lt;&gt;""))</f>
        <v>0</v>
      </c>
      <c r="H42" s="3" t="str" cm="1">
        <f t="array" ref="H42">IFERROR(INDEX(Listes!$E$2:$E$7,MATCH(INDEX(T_Conges[Type d''absence],MATCH(1,(T_Conges[Nom complet]=$C42)*(T_Conges[Date début]&lt;=H$15)*(T_Conges[Date Fin]&gt;=H$15)*(T_Conges[Statut]="Validé"),0)),Listes!$D$2:$D$7,0)),"")</f>
        <v/>
      </c>
      <c r="I42" s="3" t="str" cm="1">
        <f t="array" ref="I42">IFERROR(INDEX(Listes!$E$2:$E$7,MATCH(INDEX(T_Conges[Type d''absence],MATCH(1,(T_Conges[Nom complet]=$C42)*(T_Conges[Date début]&lt;=I$15)*(T_Conges[Date Fin]&gt;=I$15)*(T_Conges[Statut]="Validé"),0)),Listes!$D$2:$D$7,0)),"")</f>
        <v/>
      </c>
      <c r="J42" s="3" t="str" cm="1">
        <f t="array" ref="J42">IFERROR(INDEX(Listes!$E$2:$E$7,MATCH(INDEX(T_Conges[Type d''absence],MATCH(1,(T_Conges[Nom complet]=$C42)*(T_Conges[Date début]&lt;=J$15)*(T_Conges[Date Fin]&gt;=J$15)*(T_Conges[Statut]="Validé"),0)),Listes!$D$2:$D$7,0)),"")</f>
        <v/>
      </c>
      <c r="K42" s="3" t="str" cm="1">
        <f t="array" ref="K42">IFERROR(INDEX(Listes!$E$2:$E$7,MATCH(INDEX(T_Conges[Type d''absence],MATCH(1,(T_Conges[Nom complet]=$C42)*(T_Conges[Date début]&lt;=K$15)*(T_Conges[Date Fin]&gt;=K$15)*(T_Conges[Statut]="Validé"),0)),Listes!$D$2:$D$7,0)),"")</f>
        <v/>
      </c>
      <c r="L42" s="3" t="str" cm="1">
        <f t="array" ref="L42">IFERROR(INDEX(Listes!$E$2:$E$7,MATCH(INDEX(T_Conges[Type d''absence],MATCH(1,(T_Conges[Nom complet]=$C42)*(T_Conges[Date début]&lt;=L$15)*(T_Conges[Date Fin]&gt;=L$15)*(T_Conges[Statut]="Validé"),0)),Listes!$D$2:$D$7,0)),"")</f>
        <v/>
      </c>
      <c r="M42" s="3" t="str" cm="1">
        <f t="array" ref="M42">IFERROR(INDEX(Listes!$E$2:$E$7,MATCH(INDEX(T_Conges[Type d''absence],MATCH(1,(T_Conges[Nom complet]=$C42)*(T_Conges[Date début]&lt;=M$15)*(T_Conges[Date Fin]&gt;=M$15)*(T_Conges[Statut]="Validé"),0)),Listes!$D$2:$D$7,0)),"")</f>
        <v/>
      </c>
      <c r="N42" s="3" t="str" cm="1">
        <f t="array" ref="N42">IFERROR(INDEX(Listes!$E$2:$E$7,MATCH(INDEX(T_Conges[Type d''absence],MATCH(1,(T_Conges[Nom complet]=$C42)*(T_Conges[Date début]&lt;=N$15)*(T_Conges[Date Fin]&gt;=N$15)*(T_Conges[Statut]="Validé"),0)),Listes!$D$2:$D$7,0)),"")</f>
        <v/>
      </c>
      <c r="O42" s="3" t="str" cm="1">
        <f t="array" ref="O42">IFERROR(INDEX(Listes!$E$2:$E$7,MATCH(INDEX(T_Conges[Type d''absence],MATCH(1,(T_Conges[Nom complet]=$C42)*(T_Conges[Date début]&lt;=O$15)*(T_Conges[Date Fin]&gt;=O$15)*(T_Conges[Statut]="Validé"),0)),Listes!$D$2:$D$7,0)),"")</f>
        <v/>
      </c>
      <c r="P42" s="3" t="str" cm="1">
        <f t="array" ref="P42">IFERROR(INDEX(Listes!$E$2:$E$7,MATCH(INDEX(T_Conges[Type d''absence],MATCH(1,(T_Conges[Nom complet]=$C42)*(T_Conges[Date début]&lt;=P$15)*(T_Conges[Date Fin]&gt;=P$15)*(T_Conges[Statut]="Validé"),0)),Listes!$D$2:$D$7,0)),"")</f>
        <v/>
      </c>
      <c r="Q42" s="3" t="str" cm="1">
        <f t="array" ref="Q42">IFERROR(INDEX(Listes!$E$2:$E$7,MATCH(INDEX(T_Conges[Type d''absence],MATCH(1,(T_Conges[Nom complet]=$C42)*(T_Conges[Date début]&lt;=Q$15)*(T_Conges[Date Fin]&gt;=Q$15)*(T_Conges[Statut]="Validé"),0)),Listes!$D$2:$D$7,0)),"")</f>
        <v/>
      </c>
      <c r="R42" s="3" t="str" cm="1">
        <f t="array" ref="R42">IFERROR(INDEX(Listes!$E$2:$E$7,MATCH(INDEX(T_Conges[Type d''absence],MATCH(1,(T_Conges[Nom complet]=$C42)*(T_Conges[Date début]&lt;=R$15)*(T_Conges[Date Fin]&gt;=R$15)*(T_Conges[Statut]="Validé"),0)),Listes!$D$2:$D$7,0)),"")</f>
        <v/>
      </c>
      <c r="S42" s="3" t="str" cm="1">
        <f t="array" ref="S42">IFERROR(INDEX(Listes!$E$2:$E$7,MATCH(INDEX(T_Conges[Type d''absence],MATCH(1,(T_Conges[Nom complet]=$C42)*(T_Conges[Date début]&lt;=S$15)*(T_Conges[Date Fin]&gt;=S$15)*(T_Conges[Statut]="Validé"),0)),Listes!$D$2:$D$7,0)),"")</f>
        <v/>
      </c>
      <c r="T42" s="3" t="str" cm="1">
        <f t="array" ref="T42">IFERROR(INDEX(Listes!$E$2:$E$7,MATCH(INDEX(T_Conges[Type d''absence],MATCH(1,(T_Conges[Nom complet]=$C42)*(T_Conges[Date début]&lt;=T$15)*(T_Conges[Date Fin]&gt;=T$15)*(T_Conges[Statut]="Validé"),0)),Listes!$D$2:$D$7,0)),"")</f>
        <v/>
      </c>
      <c r="U42" s="3" t="str" cm="1">
        <f t="array" ref="U42">IFERROR(INDEX(Listes!$E$2:$E$7,MATCH(INDEX(T_Conges[Type d''absence],MATCH(1,(T_Conges[Nom complet]=$C42)*(T_Conges[Date début]&lt;=U$15)*(T_Conges[Date Fin]&gt;=U$15)*(T_Conges[Statut]="Validé"),0)),Listes!$D$2:$D$7,0)),"")</f>
        <v/>
      </c>
      <c r="V42" s="3" t="str" cm="1">
        <f t="array" ref="V42">IFERROR(INDEX(Listes!$E$2:$E$7,MATCH(INDEX(T_Conges[Type d''absence],MATCH(1,(T_Conges[Nom complet]=$C42)*(T_Conges[Date début]&lt;=V$15)*(T_Conges[Date Fin]&gt;=V$15)*(T_Conges[Statut]="Validé"),0)),Listes!$D$2:$D$7,0)),"")</f>
        <v/>
      </c>
      <c r="W42" s="3" t="str" cm="1">
        <f t="array" ref="W42">IFERROR(INDEX(Listes!$E$2:$E$7,MATCH(INDEX(T_Conges[Type d''absence],MATCH(1,(T_Conges[Nom complet]=$C42)*(T_Conges[Date début]&lt;=W$15)*(T_Conges[Date Fin]&gt;=W$15)*(T_Conges[Statut]="Validé"),0)),Listes!$D$2:$D$7,0)),"")</f>
        <v/>
      </c>
      <c r="X42" s="3" t="str" cm="1">
        <f t="array" ref="X42">IFERROR(INDEX(Listes!$E$2:$E$7,MATCH(INDEX(T_Conges[Type d''absence],MATCH(1,(T_Conges[Nom complet]=$C42)*(T_Conges[Date début]&lt;=X$15)*(T_Conges[Date Fin]&gt;=X$15)*(T_Conges[Statut]="Validé"),0)),Listes!$D$2:$D$7,0)),"")</f>
        <v/>
      </c>
      <c r="Y42" s="3" t="str" cm="1">
        <f t="array" ref="Y42">IFERROR(INDEX(Listes!$E$2:$E$7,MATCH(INDEX(T_Conges[Type d''absence],MATCH(1,(T_Conges[Nom complet]=$C42)*(T_Conges[Date début]&lt;=Y$15)*(T_Conges[Date Fin]&gt;=Y$15)*(T_Conges[Statut]="Validé"),0)),Listes!$D$2:$D$7,0)),"")</f>
        <v/>
      </c>
      <c r="Z42" s="3" t="str" cm="1">
        <f t="array" ref="Z42">IFERROR(INDEX(Listes!$E$2:$E$7,MATCH(INDEX(T_Conges[Type d''absence],MATCH(1,(T_Conges[Nom complet]=$C42)*(T_Conges[Date début]&lt;=Z$15)*(T_Conges[Date Fin]&gt;=Z$15)*(T_Conges[Statut]="Validé"),0)),Listes!$D$2:$D$7,0)),"")</f>
        <v/>
      </c>
      <c r="AA42" s="3" t="str" cm="1">
        <f t="array" ref="AA42">IFERROR(INDEX(Listes!$E$2:$E$7,MATCH(INDEX(T_Conges[Type d''absence],MATCH(1,(T_Conges[Nom complet]=$C42)*(T_Conges[Date début]&lt;=AA$15)*(T_Conges[Date Fin]&gt;=AA$15)*(T_Conges[Statut]="Validé"),0)),Listes!$D$2:$D$7,0)),"")</f>
        <v/>
      </c>
      <c r="AB42" s="3" t="str" cm="1">
        <f t="array" ref="AB42">IFERROR(INDEX(Listes!$E$2:$E$7,MATCH(INDEX(T_Conges[Type d''absence],MATCH(1,(T_Conges[Nom complet]=$C42)*(T_Conges[Date début]&lt;=AB$15)*(T_Conges[Date Fin]&gt;=AB$15)*(T_Conges[Statut]="Validé"),0)),Listes!$D$2:$D$7,0)),"")</f>
        <v/>
      </c>
      <c r="AC42" s="3" t="str" cm="1">
        <f t="array" ref="AC42">IFERROR(INDEX(Listes!$E$2:$E$7,MATCH(INDEX(T_Conges[Type d''absence],MATCH(1,(T_Conges[Nom complet]=$C42)*(T_Conges[Date début]&lt;=AC$15)*(T_Conges[Date Fin]&gt;=AC$15)*(T_Conges[Statut]="Validé"),0)),Listes!$D$2:$D$7,0)),"")</f>
        <v/>
      </c>
      <c r="AD42" s="3" t="str" cm="1">
        <f t="array" ref="AD42">IFERROR(INDEX(Listes!$E$2:$E$7,MATCH(INDEX(T_Conges[Type d''absence],MATCH(1,(T_Conges[Nom complet]=$C42)*(T_Conges[Date début]&lt;=AD$15)*(T_Conges[Date Fin]&gt;=AD$15)*(T_Conges[Statut]="Validé"),0)),Listes!$D$2:$D$7,0)),"")</f>
        <v/>
      </c>
      <c r="AE42" s="3" t="str" cm="1">
        <f t="array" ref="AE42">IFERROR(INDEX(Listes!$E$2:$E$7,MATCH(INDEX(T_Conges[Type d''absence],MATCH(1,(T_Conges[Nom complet]=$C42)*(T_Conges[Date début]&lt;=AE$15)*(T_Conges[Date Fin]&gt;=AE$15)*(T_Conges[Statut]="Validé"),0)),Listes!$D$2:$D$7,0)),"")</f>
        <v/>
      </c>
      <c r="AF42" s="3" t="str" cm="1">
        <f t="array" ref="AF42">IFERROR(INDEX(Listes!$E$2:$E$7,MATCH(INDEX(T_Conges[Type d''absence],MATCH(1,(T_Conges[Nom complet]=$C42)*(T_Conges[Date début]&lt;=AF$15)*(T_Conges[Date Fin]&gt;=AF$15)*(T_Conges[Statut]="Validé"),0)),Listes!$D$2:$D$7,0)),"")</f>
        <v/>
      </c>
      <c r="AG42" s="3" t="str" cm="1">
        <f t="array" ref="AG42">IFERROR(INDEX(Listes!$E$2:$E$7,MATCH(INDEX(T_Conges[Type d''absence],MATCH(1,(T_Conges[Nom complet]=$C42)*(T_Conges[Date début]&lt;=AG$15)*(T_Conges[Date Fin]&gt;=AG$15)*(T_Conges[Statut]="Validé"),0)),Listes!$D$2:$D$7,0)),"")</f>
        <v/>
      </c>
      <c r="AH42" s="3" t="str" cm="1">
        <f t="array" ref="AH42">IFERROR(INDEX(Listes!$E$2:$E$7,MATCH(INDEX(T_Conges[Type d''absence],MATCH(1,(T_Conges[Nom complet]=$C42)*(T_Conges[Date début]&lt;=AH$15)*(T_Conges[Date Fin]&gt;=AH$15)*(T_Conges[Statut]="Validé"),0)),Listes!$D$2:$D$7,0)),"")</f>
        <v/>
      </c>
      <c r="AI42" s="3" t="str" cm="1">
        <f t="array" ref="AI42">IFERROR(INDEX(Listes!$E$2:$E$7,MATCH(INDEX(T_Conges[Type d''absence],MATCH(1,(T_Conges[Nom complet]=$C42)*(T_Conges[Date début]&lt;=AI$15)*(T_Conges[Date Fin]&gt;=AI$15)*(T_Conges[Statut]="Validé"),0)),Listes!$D$2:$D$7,0)),"")</f>
        <v/>
      </c>
      <c r="AJ42" s="3" t="str" cm="1">
        <f t="array" ref="AJ42">IFERROR(INDEX(Listes!$E$2:$E$7,MATCH(INDEX(T_Conges[Type d''absence],MATCH(1,(T_Conges[Nom complet]=$C42)*(T_Conges[Date début]&lt;=AJ$15)*(T_Conges[Date Fin]&gt;=AJ$15)*(T_Conges[Statut]="Validé"),0)),Listes!$D$2:$D$7,0)),"")</f>
        <v/>
      </c>
      <c r="AK42" s="3" t="str" cm="1">
        <f t="array" ref="AK42">IFERROR(INDEX(Listes!$E$2:$E$7,MATCH(INDEX(T_Conges[Type d''absence],MATCH(1,(T_Conges[Nom complet]=$C42)*(T_Conges[Date début]&lt;=AK$15)*(T_Conges[Date Fin]&gt;=AK$15)*(T_Conges[Statut]="Validé"),0)),Listes!$D$2:$D$7,0)),"")</f>
        <v/>
      </c>
      <c r="AL42" s="3" t="str" cm="1">
        <f t="array" ref="AL42">IFERROR(INDEX(Listes!$E$2:$E$7,MATCH(INDEX(T_Conges[Type d''absence],MATCH(1,(T_Conges[Nom complet]=$C42)*(T_Conges[Date début]&lt;=AL$15)*(T_Conges[Date Fin]&gt;=AL$15)*(T_Conges[Statut]="Validé"),0)),Listes!$D$2:$D$7,0)),"")</f>
        <v/>
      </c>
    </row>
    <row r="43" spans="3:38" x14ac:dyDescent="0.3">
      <c r="C43" s="3" t="str" cm="1">
        <f t="array" ref="C43">IFERROR(INDEX(T_Conges[Nom complet],MATCH(0,COUNTIF($C$15:C42,T_Conges[Nom complet]),0)),"")</f>
        <v/>
      </c>
      <c r="D43" s="3" t="str">
        <f>IFERROR(VLOOKUP(C43,T_Conges[[Nom complet]:[Département]],2,0),"")</f>
        <v/>
      </c>
      <c r="E43" s="3" t="str">
        <f>IFERROR(VLOOKUP(C43,T_Conges[[Nom complet]:[Poste]],3,0),"")</f>
        <v/>
      </c>
      <c r="F43" s="3" cm="1">
        <f t="array" ref="F43">SUMPRODUCT(--(H43:AL43&lt;&gt;""))</f>
        <v>0</v>
      </c>
      <c r="G43" s="15" cm="1">
        <f t="array" ref="G43">SUMPRODUCT(--(H43:AL43&lt;&gt;""))</f>
        <v>0</v>
      </c>
      <c r="H43" s="3" t="str" cm="1">
        <f t="array" ref="H43">IFERROR(INDEX(Listes!$E$2:$E$7,MATCH(INDEX(T_Conges[Type d''absence],MATCH(1,(T_Conges[Nom complet]=$C43)*(T_Conges[Date début]&lt;=H$15)*(T_Conges[Date Fin]&gt;=H$15)*(T_Conges[Statut]="Validé"),0)),Listes!$D$2:$D$7,0)),"")</f>
        <v/>
      </c>
      <c r="I43" s="3" t="str" cm="1">
        <f t="array" ref="I43">IFERROR(INDEX(Listes!$E$2:$E$7,MATCH(INDEX(T_Conges[Type d''absence],MATCH(1,(T_Conges[Nom complet]=$C43)*(T_Conges[Date début]&lt;=I$15)*(T_Conges[Date Fin]&gt;=I$15)*(T_Conges[Statut]="Validé"),0)),Listes!$D$2:$D$7,0)),"")</f>
        <v/>
      </c>
      <c r="J43" s="3" t="str" cm="1">
        <f t="array" ref="J43">IFERROR(INDEX(Listes!$E$2:$E$7,MATCH(INDEX(T_Conges[Type d''absence],MATCH(1,(T_Conges[Nom complet]=$C43)*(T_Conges[Date début]&lt;=J$15)*(T_Conges[Date Fin]&gt;=J$15)*(T_Conges[Statut]="Validé"),0)),Listes!$D$2:$D$7,0)),"")</f>
        <v/>
      </c>
      <c r="K43" s="3" t="str" cm="1">
        <f t="array" ref="K43">IFERROR(INDEX(Listes!$E$2:$E$7,MATCH(INDEX(T_Conges[Type d''absence],MATCH(1,(T_Conges[Nom complet]=$C43)*(T_Conges[Date début]&lt;=K$15)*(T_Conges[Date Fin]&gt;=K$15)*(T_Conges[Statut]="Validé"),0)),Listes!$D$2:$D$7,0)),"")</f>
        <v/>
      </c>
      <c r="L43" s="3" t="str" cm="1">
        <f t="array" ref="L43">IFERROR(INDEX(Listes!$E$2:$E$7,MATCH(INDEX(T_Conges[Type d''absence],MATCH(1,(T_Conges[Nom complet]=$C43)*(T_Conges[Date début]&lt;=L$15)*(T_Conges[Date Fin]&gt;=L$15)*(T_Conges[Statut]="Validé"),0)),Listes!$D$2:$D$7,0)),"")</f>
        <v/>
      </c>
      <c r="M43" s="3" t="str" cm="1">
        <f t="array" ref="M43">IFERROR(INDEX(Listes!$E$2:$E$7,MATCH(INDEX(T_Conges[Type d''absence],MATCH(1,(T_Conges[Nom complet]=$C43)*(T_Conges[Date début]&lt;=M$15)*(T_Conges[Date Fin]&gt;=M$15)*(T_Conges[Statut]="Validé"),0)),Listes!$D$2:$D$7,0)),"")</f>
        <v/>
      </c>
      <c r="N43" s="3" t="str" cm="1">
        <f t="array" ref="N43">IFERROR(INDEX(Listes!$E$2:$E$7,MATCH(INDEX(T_Conges[Type d''absence],MATCH(1,(T_Conges[Nom complet]=$C43)*(T_Conges[Date début]&lt;=N$15)*(T_Conges[Date Fin]&gt;=N$15)*(T_Conges[Statut]="Validé"),0)),Listes!$D$2:$D$7,0)),"")</f>
        <v/>
      </c>
      <c r="O43" s="3" t="str" cm="1">
        <f t="array" ref="O43">IFERROR(INDEX(Listes!$E$2:$E$7,MATCH(INDEX(T_Conges[Type d''absence],MATCH(1,(T_Conges[Nom complet]=$C43)*(T_Conges[Date début]&lt;=O$15)*(T_Conges[Date Fin]&gt;=O$15)*(T_Conges[Statut]="Validé"),0)),Listes!$D$2:$D$7,0)),"")</f>
        <v/>
      </c>
      <c r="P43" s="3" t="str" cm="1">
        <f t="array" ref="P43">IFERROR(INDEX(Listes!$E$2:$E$7,MATCH(INDEX(T_Conges[Type d''absence],MATCH(1,(T_Conges[Nom complet]=$C43)*(T_Conges[Date début]&lt;=P$15)*(T_Conges[Date Fin]&gt;=P$15)*(T_Conges[Statut]="Validé"),0)),Listes!$D$2:$D$7,0)),"")</f>
        <v/>
      </c>
      <c r="Q43" s="3" t="str" cm="1">
        <f t="array" ref="Q43">IFERROR(INDEX(Listes!$E$2:$E$7,MATCH(INDEX(T_Conges[Type d''absence],MATCH(1,(T_Conges[Nom complet]=$C43)*(T_Conges[Date début]&lt;=Q$15)*(T_Conges[Date Fin]&gt;=Q$15)*(T_Conges[Statut]="Validé"),0)),Listes!$D$2:$D$7,0)),"")</f>
        <v/>
      </c>
      <c r="R43" s="3" t="str" cm="1">
        <f t="array" ref="R43">IFERROR(INDEX(Listes!$E$2:$E$7,MATCH(INDEX(T_Conges[Type d''absence],MATCH(1,(T_Conges[Nom complet]=$C43)*(T_Conges[Date début]&lt;=R$15)*(T_Conges[Date Fin]&gt;=R$15)*(T_Conges[Statut]="Validé"),0)),Listes!$D$2:$D$7,0)),"")</f>
        <v/>
      </c>
      <c r="S43" s="3" t="str" cm="1">
        <f t="array" ref="S43">IFERROR(INDEX(Listes!$E$2:$E$7,MATCH(INDEX(T_Conges[Type d''absence],MATCH(1,(T_Conges[Nom complet]=$C43)*(T_Conges[Date début]&lt;=S$15)*(T_Conges[Date Fin]&gt;=S$15)*(T_Conges[Statut]="Validé"),0)),Listes!$D$2:$D$7,0)),"")</f>
        <v/>
      </c>
      <c r="T43" s="3" t="str" cm="1">
        <f t="array" ref="T43">IFERROR(INDEX(Listes!$E$2:$E$7,MATCH(INDEX(T_Conges[Type d''absence],MATCH(1,(T_Conges[Nom complet]=$C43)*(T_Conges[Date début]&lt;=T$15)*(T_Conges[Date Fin]&gt;=T$15)*(T_Conges[Statut]="Validé"),0)),Listes!$D$2:$D$7,0)),"")</f>
        <v/>
      </c>
      <c r="U43" s="3" t="str" cm="1">
        <f t="array" ref="U43">IFERROR(INDEX(Listes!$E$2:$E$7,MATCH(INDEX(T_Conges[Type d''absence],MATCH(1,(T_Conges[Nom complet]=$C43)*(T_Conges[Date début]&lt;=U$15)*(T_Conges[Date Fin]&gt;=U$15)*(T_Conges[Statut]="Validé"),0)),Listes!$D$2:$D$7,0)),"")</f>
        <v/>
      </c>
      <c r="V43" s="3" t="str" cm="1">
        <f t="array" ref="V43">IFERROR(INDEX(Listes!$E$2:$E$7,MATCH(INDEX(T_Conges[Type d''absence],MATCH(1,(T_Conges[Nom complet]=$C43)*(T_Conges[Date début]&lt;=V$15)*(T_Conges[Date Fin]&gt;=V$15)*(T_Conges[Statut]="Validé"),0)),Listes!$D$2:$D$7,0)),"")</f>
        <v/>
      </c>
      <c r="W43" s="3" t="str" cm="1">
        <f t="array" ref="W43">IFERROR(INDEX(Listes!$E$2:$E$7,MATCH(INDEX(T_Conges[Type d''absence],MATCH(1,(T_Conges[Nom complet]=$C43)*(T_Conges[Date début]&lt;=W$15)*(T_Conges[Date Fin]&gt;=W$15)*(T_Conges[Statut]="Validé"),0)),Listes!$D$2:$D$7,0)),"")</f>
        <v/>
      </c>
      <c r="X43" s="3" t="str" cm="1">
        <f t="array" ref="X43">IFERROR(INDEX(Listes!$E$2:$E$7,MATCH(INDEX(T_Conges[Type d''absence],MATCH(1,(T_Conges[Nom complet]=$C43)*(T_Conges[Date début]&lt;=X$15)*(T_Conges[Date Fin]&gt;=X$15)*(T_Conges[Statut]="Validé"),0)),Listes!$D$2:$D$7,0)),"")</f>
        <v/>
      </c>
      <c r="Y43" s="3" t="str" cm="1">
        <f t="array" ref="Y43">IFERROR(INDEX(Listes!$E$2:$E$7,MATCH(INDEX(T_Conges[Type d''absence],MATCH(1,(T_Conges[Nom complet]=$C43)*(T_Conges[Date début]&lt;=Y$15)*(T_Conges[Date Fin]&gt;=Y$15)*(T_Conges[Statut]="Validé"),0)),Listes!$D$2:$D$7,0)),"")</f>
        <v/>
      </c>
      <c r="Z43" s="3" t="str" cm="1">
        <f t="array" ref="Z43">IFERROR(INDEX(Listes!$E$2:$E$7,MATCH(INDEX(T_Conges[Type d''absence],MATCH(1,(T_Conges[Nom complet]=$C43)*(T_Conges[Date début]&lt;=Z$15)*(T_Conges[Date Fin]&gt;=Z$15)*(T_Conges[Statut]="Validé"),0)),Listes!$D$2:$D$7,0)),"")</f>
        <v/>
      </c>
      <c r="AA43" s="3" t="str" cm="1">
        <f t="array" ref="AA43">IFERROR(INDEX(Listes!$E$2:$E$7,MATCH(INDEX(T_Conges[Type d''absence],MATCH(1,(T_Conges[Nom complet]=$C43)*(T_Conges[Date début]&lt;=AA$15)*(T_Conges[Date Fin]&gt;=AA$15)*(T_Conges[Statut]="Validé"),0)),Listes!$D$2:$D$7,0)),"")</f>
        <v/>
      </c>
      <c r="AB43" s="3" t="str" cm="1">
        <f t="array" ref="AB43">IFERROR(INDEX(Listes!$E$2:$E$7,MATCH(INDEX(T_Conges[Type d''absence],MATCH(1,(T_Conges[Nom complet]=$C43)*(T_Conges[Date début]&lt;=AB$15)*(T_Conges[Date Fin]&gt;=AB$15)*(T_Conges[Statut]="Validé"),0)),Listes!$D$2:$D$7,0)),"")</f>
        <v/>
      </c>
      <c r="AC43" s="3" t="str" cm="1">
        <f t="array" ref="AC43">IFERROR(INDEX(Listes!$E$2:$E$7,MATCH(INDEX(T_Conges[Type d''absence],MATCH(1,(T_Conges[Nom complet]=$C43)*(T_Conges[Date début]&lt;=AC$15)*(T_Conges[Date Fin]&gt;=AC$15)*(T_Conges[Statut]="Validé"),0)),Listes!$D$2:$D$7,0)),"")</f>
        <v/>
      </c>
      <c r="AD43" s="3" t="str" cm="1">
        <f t="array" ref="AD43">IFERROR(INDEX(Listes!$E$2:$E$7,MATCH(INDEX(T_Conges[Type d''absence],MATCH(1,(T_Conges[Nom complet]=$C43)*(T_Conges[Date début]&lt;=AD$15)*(T_Conges[Date Fin]&gt;=AD$15)*(T_Conges[Statut]="Validé"),0)),Listes!$D$2:$D$7,0)),"")</f>
        <v/>
      </c>
      <c r="AE43" s="3" t="str" cm="1">
        <f t="array" ref="AE43">IFERROR(INDEX(Listes!$E$2:$E$7,MATCH(INDEX(T_Conges[Type d''absence],MATCH(1,(T_Conges[Nom complet]=$C43)*(T_Conges[Date début]&lt;=AE$15)*(T_Conges[Date Fin]&gt;=AE$15)*(T_Conges[Statut]="Validé"),0)),Listes!$D$2:$D$7,0)),"")</f>
        <v/>
      </c>
      <c r="AF43" s="3" t="str" cm="1">
        <f t="array" ref="AF43">IFERROR(INDEX(Listes!$E$2:$E$7,MATCH(INDEX(T_Conges[Type d''absence],MATCH(1,(T_Conges[Nom complet]=$C43)*(T_Conges[Date début]&lt;=AF$15)*(T_Conges[Date Fin]&gt;=AF$15)*(T_Conges[Statut]="Validé"),0)),Listes!$D$2:$D$7,0)),"")</f>
        <v/>
      </c>
      <c r="AG43" s="3" t="str" cm="1">
        <f t="array" ref="AG43">IFERROR(INDEX(Listes!$E$2:$E$7,MATCH(INDEX(T_Conges[Type d''absence],MATCH(1,(T_Conges[Nom complet]=$C43)*(T_Conges[Date début]&lt;=AG$15)*(T_Conges[Date Fin]&gt;=AG$15)*(T_Conges[Statut]="Validé"),0)),Listes!$D$2:$D$7,0)),"")</f>
        <v/>
      </c>
      <c r="AH43" s="3" t="str" cm="1">
        <f t="array" ref="AH43">IFERROR(INDEX(Listes!$E$2:$E$7,MATCH(INDEX(T_Conges[Type d''absence],MATCH(1,(T_Conges[Nom complet]=$C43)*(T_Conges[Date début]&lt;=AH$15)*(T_Conges[Date Fin]&gt;=AH$15)*(T_Conges[Statut]="Validé"),0)),Listes!$D$2:$D$7,0)),"")</f>
        <v/>
      </c>
      <c r="AI43" s="3" t="str" cm="1">
        <f t="array" ref="AI43">IFERROR(INDEX(Listes!$E$2:$E$7,MATCH(INDEX(T_Conges[Type d''absence],MATCH(1,(T_Conges[Nom complet]=$C43)*(T_Conges[Date début]&lt;=AI$15)*(T_Conges[Date Fin]&gt;=AI$15)*(T_Conges[Statut]="Validé"),0)),Listes!$D$2:$D$7,0)),"")</f>
        <v/>
      </c>
      <c r="AJ43" s="3" t="str" cm="1">
        <f t="array" ref="AJ43">IFERROR(INDEX(Listes!$E$2:$E$7,MATCH(INDEX(T_Conges[Type d''absence],MATCH(1,(T_Conges[Nom complet]=$C43)*(T_Conges[Date début]&lt;=AJ$15)*(T_Conges[Date Fin]&gt;=AJ$15)*(T_Conges[Statut]="Validé"),0)),Listes!$D$2:$D$7,0)),"")</f>
        <v/>
      </c>
      <c r="AK43" s="3" t="str" cm="1">
        <f t="array" ref="AK43">IFERROR(INDEX(Listes!$E$2:$E$7,MATCH(INDEX(T_Conges[Type d''absence],MATCH(1,(T_Conges[Nom complet]=$C43)*(T_Conges[Date début]&lt;=AK$15)*(T_Conges[Date Fin]&gt;=AK$15)*(T_Conges[Statut]="Validé"),0)),Listes!$D$2:$D$7,0)),"")</f>
        <v/>
      </c>
      <c r="AL43" s="3" t="str" cm="1">
        <f t="array" ref="AL43">IFERROR(INDEX(Listes!$E$2:$E$7,MATCH(INDEX(T_Conges[Type d''absence],MATCH(1,(T_Conges[Nom complet]=$C43)*(T_Conges[Date début]&lt;=AL$15)*(T_Conges[Date Fin]&gt;=AL$15)*(T_Conges[Statut]="Validé"),0)),Listes!$D$2:$D$7,0)),"")</f>
        <v/>
      </c>
    </row>
    <row r="44" spans="3:38" x14ac:dyDescent="0.3">
      <c r="C44" s="3" t="str" cm="1">
        <f t="array" ref="C44">IFERROR(INDEX(T_Conges[Nom complet],MATCH(0,COUNTIF($C$15:C43,T_Conges[Nom complet]),0)),"")</f>
        <v/>
      </c>
      <c r="D44" s="3" t="str">
        <f>IFERROR(VLOOKUP(C44,T_Conges[[Nom complet]:[Département]],2,0),"")</f>
        <v/>
      </c>
      <c r="E44" s="3" t="str">
        <f>IFERROR(VLOOKUP(C44,T_Conges[[Nom complet]:[Poste]],3,0),"")</f>
        <v/>
      </c>
      <c r="F44" s="3" cm="1">
        <f t="array" ref="F44">SUMPRODUCT(--(H44:AL44&lt;&gt;""))</f>
        <v>0</v>
      </c>
      <c r="G44" s="15" cm="1">
        <f t="array" ref="G44">SUMPRODUCT(--(H44:AL44&lt;&gt;""))</f>
        <v>0</v>
      </c>
      <c r="H44" s="3" t="str" cm="1">
        <f t="array" ref="H44">IFERROR(INDEX(Listes!$E$2:$E$7,MATCH(INDEX(T_Conges[Type d''absence],MATCH(1,(T_Conges[Nom complet]=$C44)*(T_Conges[Date début]&lt;=H$15)*(T_Conges[Date Fin]&gt;=H$15)*(T_Conges[Statut]="Validé"),0)),Listes!$D$2:$D$7,0)),"")</f>
        <v/>
      </c>
      <c r="I44" s="3" t="str" cm="1">
        <f t="array" ref="I44">IFERROR(INDEX(Listes!$E$2:$E$7,MATCH(INDEX(T_Conges[Type d''absence],MATCH(1,(T_Conges[Nom complet]=$C44)*(T_Conges[Date début]&lt;=I$15)*(T_Conges[Date Fin]&gt;=I$15)*(T_Conges[Statut]="Validé"),0)),Listes!$D$2:$D$7,0)),"")</f>
        <v/>
      </c>
      <c r="J44" s="3" t="str" cm="1">
        <f t="array" ref="J44">IFERROR(INDEX(Listes!$E$2:$E$7,MATCH(INDEX(T_Conges[Type d''absence],MATCH(1,(T_Conges[Nom complet]=$C44)*(T_Conges[Date début]&lt;=J$15)*(T_Conges[Date Fin]&gt;=J$15)*(T_Conges[Statut]="Validé"),0)),Listes!$D$2:$D$7,0)),"")</f>
        <v/>
      </c>
      <c r="K44" s="3" t="str" cm="1">
        <f t="array" ref="K44">IFERROR(INDEX(Listes!$E$2:$E$7,MATCH(INDEX(T_Conges[Type d''absence],MATCH(1,(T_Conges[Nom complet]=$C44)*(T_Conges[Date début]&lt;=K$15)*(T_Conges[Date Fin]&gt;=K$15)*(T_Conges[Statut]="Validé"),0)),Listes!$D$2:$D$7,0)),"")</f>
        <v/>
      </c>
      <c r="L44" s="3" t="str" cm="1">
        <f t="array" ref="L44">IFERROR(INDEX(Listes!$E$2:$E$7,MATCH(INDEX(T_Conges[Type d''absence],MATCH(1,(T_Conges[Nom complet]=$C44)*(T_Conges[Date début]&lt;=L$15)*(T_Conges[Date Fin]&gt;=L$15)*(T_Conges[Statut]="Validé"),0)),Listes!$D$2:$D$7,0)),"")</f>
        <v/>
      </c>
      <c r="M44" s="3" t="str" cm="1">
        <f t="array" ref="M44">IFERROR(INDEX(Listes!$E$2:$E$7,MATCH(INDEX(T_Conges[Type d''absence],MATCH(1,(T_Conges[Nom complet]=$C44)*(T_Conges[Date début]&lt;=M$15)*(T_Conges[Date Fin]&gt;=M$15)*(T_Conges[Statut]="Validé"),0)),Listes!$D$2:$D$7,0)),"")</f>
        <v/>
      </c>
      <c r="N44" s="3" t="str" cm="1">
        <f t="array" ref="N44">IFERROR(INDEX(Listes!$E$2:$E$7,MATCH(INDEX(T_Conges[Type d''absence],MATCH(1,(T_Conges[Nom complet]=$C44)*(T_Conges[Date début]&lt;=N$15)*(T_Conges[Date Fin]&gt;=N$15)*(T_Conges[Statut]="Validé"),0)),Listes!$D$2:$D$7,0)),"")</f>
        <v/>
      </c>
      <c r="O44" s="3" t="str" cm="1">
        <f t="array" ref="O44">IFERROR(INDEX(Listes!$E$2:$E$7,MATCH(INDEX(T_Conges[Type d''absence],MATCH(1,(T_Conges[Nom complet]=$C44)*(T_Conges[Date début]&lt;=O$15)*(T_Conges[Date Fin]&gt;=O$15)*(T_Conges[Statut]="Validé"),0)),Listes!$D$2:$D$7,0)),"")</f>
        <v/>
      </c>
      <c r="P44" s="3" t="str" cm="1">
        <f t="array" ref="P44">IFERROR(INDEX(Listes!$E$2:$E$7,MATCH(INDEX(T_Conges[Type d''absence],MATCH(1,(T_Conges[Nom complet]=$C44)*(T_Conges[Date début]&lt;=P$15)*(T_Conges[Date Fin]&gt;=P$15)*(T_Conges[Statut]="Validé"),0)),Listes!$D$2:$D$7,0)),"")</f>
        <v/>
      </c>
      <c r="Q44" s="3" t="str" cm="1">
        <f t="array" ref="Q44">IFERROR(INDEX(Listes!$E$2:$E$7,MATCH(INDEX(T_Conges[Type d''absence],MATCH(1,(T_Conges[Nom complet]=$C44)*(T_Conges[Date début]&lt;=Q$15)*(T_Conges[Date Fin]&gt;=Q$15)*(T_Conges[Statut]="Validé"),0)),Listes!$D$2:$D$7,0)),"")</f>
        <v/>
      </c>
      <c r="R44" s="3" t="str" cm="1">
        <f t="array" ref="R44">IFERROR(INDEX(Listes!$E$2:$E$7,MATCH(INDEX(T_Conges[Type d''absence],MATCH(1,(T_Conges[Nom complet]=$C44)*(T_Conges[Date début]&lt;=R$15)*(T_Conges[Date Fin]&gt;=R$15)*(T_Conges[Statut]="Validé"),0)),Listes!$D$2:$D$7,0)),"")</f>
        <v/>
      </c>
      <c r="S44" s="3" t="str" cm="1">
        <f t="array" ref="S44">IFERROR(INDEX(Listes!$E$2:$E$7,MATCH(INDEX(T_Conges[Type d''absence],MATCH(1,(T_Conges[Nom complet]=$C44)*(T_Conges[Date début]&lt;=S$15)*(T_Conges[Date Fin]&gt;=S$15)*(T_Conges[Statut]="Validé"),0)),Listes!$D$2:$D$7,0)),"")</f>
        <v/>
      </c>
      <c r="T44" s="3" t="str" cm="1">
        <f t="array" ref="T44">IFERROR(INDEX(Listes!$E$2:$E$7,MATCH(INDEX(T_Conges[Type d''absence],MATCH(1,(T_Conges[Nom complet]=$C44)*(T_Conges[Date début]&lt;=T$15)*(T_Conges[Date Fin]&gt;=T$15)*(T_Conges[Statut]="Validé"),0)),Listes!$D$2:$D$7,0)),"")</f>
        <v/>
      </c>
      <c r="U44" s="3" t="str" cm="1">
        <f t="array" ref="U44">IFERROR(INDEX(Listes!$E$2:$E$7,MATCH(INDEX(T_Conges[Type d''absence],MATCH(1,(T_Conges[Nom complet]=$C44)*(T_Conges[Date début]&lt;=U$15)*(T_Conges[Date Fin]&gt;=U$15)*(T_Conges[Statut]="Validé"),0)),Listes!$D$2:$D$7,0)),"")</f>
        <v/>
      </c>
      <c r="V44" s="3" t="str" cm="1">
        <f t="array" ref="V44">IFERROR(INDEX(Listes!$E$2:$E$7,MATCH(INDEX(T_Conges[Type d''absence],MATCH(1,(T_Conges[Nom complet]=$C44)*(T_Conges[Date début]&lt;=V$15)*(T_Conges[Date Fin]&gt;=V$15)*(T_Conges[Statut]="Validé"),0)),Listes!$D$2:$D$7,0)),"")</f>
        <v/>
      </c>
      <c r="W44" s="3" t="str" cm="1">
        <f t="array" ref="W44">IFERROR(INDEX(Listes!$E$2:$E$7,MATCH(INDEX(T_Conges[Type d''absence],MATCH(1,(T_Conges[Nom complet]=$C44)*(T_Conges[Date début]&lt;=W$15)*(T_Conges[Date Fin]&gt;=W$15)*(T_Conges[Statut]="Validé"),0)),Listes!$D$2:$D$7,0)),"")</f>
        <v/>
      </c>
      <c r="X44" s="3" t="str" cm="1">
        <f t="array" ref="X44">IFERROR(INDEX(Listes!$E$2:$E$7,MATCH(INDEX(T_Conges[Type d''absence],MATCH(1,(T_Conges[Nom complet]=$C44)*(T_Conges[Date début]&lt;=X$15)*(T_Conges[Date Fin]&gt;=X$15)*(T_Conges[Statut]="Validé"),0)),Listes!$D$2:$D$7,0)),"")</f>
        <v/>
      </c>
      <c r="Y44" s="3" t="str" cm="1">
        <f t="array" ref="Y44">IFERROR(INDEX(Listes!$E$2:$E$7,MATCH(INDEX(T_Conges[Type d''absence],MATCH(1,(T_Conges[Nom complet]=$C44)*(T_Conges[Date début]&lt;=Y$15)*(T_Conges[Date Fin]&gt;=Y$15)*(T_Conges[Statut]="Validé"),0)),Listes!$D$2:$D$7,0)),"")</f>
        <v/>
      </c>
      <c r="Z44" s="3" t="str" cm="1">
        <f t="array" ref="Z44">IFERROR(INDEX(Listes!$E$2:$E$7,MATCH(INDEX(T_Conges[Type d''absence],MATCH(1,(T_Conges[Nom complet]=$C44)*(T_Conges[Date début]&lt;=Z$15)*(T_Conges[Date Fin]&gt;=Z$15)*(T_Conges[Statut]="Validé"),0)),Listes!$D$2:$D$7,0)),"")</f>
        <v/>
      </c>
      <c r="AA44" s="3" t="str" cm="1">
        <f t="array" ref="AA44">IFERROR(INDEX(Listes!$E$2:$E$7,MATCH(INDEX(T_Conges[Type d''absence],MATCH(1,(T_Conges[Nom complet]=$C44)*(T_Conges[Date début]&lt;=AA$15)*(T_Conges[Date Fin]&gt;=AA$15)*(T_Conges[Statut]="Validé"),0)),Listes!$D$2:$D$7,0)),"")</f>
        <v/>
      </c>
      <c r="AB44" s="3" t="str" cm="1">
        <f t="array" ref="AB44">IFERROR(INDEX(Listes!$E$2:$E$7,MATCH(INDEX(T_Conges[Type d''absence],MATCH(1,(T_Conges[Nom complet]=$C44)*(T_Conges[Date début]&lt;=AB$15)*(T_Conges[Date Fin]&gt;=AB$15)*(T_Conges[Statut]="Validé"),0)),Listes!$D$2:$D$7,0)),"")</f>
        <v/>
      </c>
      <c r="AC44" s="3" t="str" cm="1">
        <f t="array" ref="AC44">IFERROR(INDEX(Listes!$E$2:$E$7,MATCH(INDEX(T_Conges[Type d''absence],MATCH(1,(T_Conges[Nom complet]=$C44)*(T_Conges[Date début]&lt;=AC$15)*(T_Conges[Date Fin]&gt;=AC$15)*(T_Conges[Statut]="Validé"),0)),Listes!$D$2:$D$7,0)),"")</f>
        <v/>
      </c>
      <c r="AD44" s="3" t="str" cm="1">
        <f t="array" ref="AD44">IFERROR(INDEX(Listes!$E$2:$E$7,MATCH(INDEX(T_Conges[Type d''absence],MATCH(1,(T_Conges[Nom complet]=$C44)*(T_Conges[Date début]&lt;=AD$15)*(T_Conges[Date Fin]&gt;=AD$15)*(T_Conges[Statut]="Validé"),0)),Listes!$D$2:$D$7,0)),"")</f>
        <v/>
      </c>
      <c r="AE44" s="3" t="str" cm="1">
        <f t="array" ref="AE44">IFERROR(INDEX(Listes!$E$2:$E$7,MATCH(INDEX(T_Conges[Type d''absence],MATCH(1,(T_Conges[Nom complet]=$C44)*(T_Conges[Date début]&lt;=AE$15)*(T_Conges[Date Fin]&gt;=AE$15)*(T_Conges[Statut]="Validé"),0)),Listes!$D$2:$D$7,0)),"")</f>
        <v/>
      </c>
      <c r="AF44" s="3" t="str" cm="1">
        <f t="array" ref="AF44">IFERROR(INDEX(Listes!$E$2:$E$7,MATCH(INDEX(T_Conges[Type d''absence],MATCH(1,(T_Conges[Nom complet]=$C44)*(T_Conges[Date début]&lt;=AF$15)*(T_Conges[Date Fin]&gt;=AF$15)*(T_Conges[Statut]="Validé"),0)),Listes!$D$2:$D$7,0)),"")</f>
        <v/>
      </c>
      <c r="AG44" s="3" t="str" cm="1">
        <f t="array" ref="AG44">IFERROR(INDEX(Listes!$E$2:$E$7,MATCH(INDEX(T_Conges[Type d''absence],MATCH(1,(T_Conges[Nom complet]=$C44)*(T_Conges[Date début]&lt;=AG$15)*(T_Conges[Date Fin]&gt;=AG$15)*(T_Conges[Statut]="Validé"),0)),Listes!$D$2:$D$7,0)),"")</f>
        <v/>
      </c>
      <c r="AH44" s="3" t="str" cm="1">
        <f t="array" ref="AH44">IFERROR(INDEX(Listes!$E$2:$E$7,MATCH(INDEX(T_Conges[Type d''absence],MATCH(1,(T_Conges[Nom complet]=$C44)*(T_Conges[Date début]&lt;=AH$15)*(T_Conges[Date Fin]&gt;=AH$15)*(T_Conges[Statut]="Validé"),0)),Listes!$D$2:$D$7,0)),"")</f>
        <v/>
      </c>
      <c r="AI44" s="3" t="str" cm="1">
        <f t="array" ref="AI44">IFERROR(INDEX(Listes!$E$2:$E$7,MATCH(INDEX(T_Conges[Type d''absence],MATCH(1,(T_Conges[Nom complet]=$C44)*(T_Conges[Date début]&lt;=AI$15)*(T_Conges[Date Fin]&gt;=AI$15)*(T_Conges[Statut]="Validé"),0)),Listes!$D$2:$D$7,0)),"")</f>
        <v/>
      </c>
      <c r="AJ44" s="3" t="str" cm="1">
        <f t="array" ref="AJ44">IFERROR(INDEX(Listes!$E$2:$E$7,MATCH(INDEX(T_Conges[Type d''absence],MATCH(1,(T_Conges[Nom complet]=$C44)*(T_Conges[Date début]&lt;=AJ$15)*(T_Conges[Date Fin]&gt;=AJ$15)*(T_Conges[Statut]="Validé"),0)),Listes!$D$2:$D$7,0)),"")</f>
        <v/>
      </c>
      <c r="AK44" s="3" t="str" cm="1">
        <f t="array" ref="AK44">IFERROR(INDEX(Listes!$E$2:$E$7,MATCH(INDEX(T_Conges[Type d''absence],MATCH(1,(T_Conges[Nom complet]=$C44)*(T_Conges[Date début]&lt;=AK$15)*(T_Conges[Date Fin]&gt;=AK$15)*(T_Conges[Statut]="Validé"),0)),Listes!$D$2:$D$7,0)),"")</f>
        <v/>
      </c>
      <c r="AL44" s="3" t="str" cm="1">
        <f t="array" ref="AL44">IFERROR(INDEX(Listes!$E$2:$E$7,MATCH(INDEX(T_Conges[Type d''absence],MATCH(1,(T_Conges[Nom complet]=$C44)*(T_Conges[Date début]&lt;=AL$15)*(T_Conges[Date Fin]&gt;=AL$15)*(T_Conges[Statut]="Validé"),0)),Listes!$D$2:$D$7,0)),"")</f>
        <v/>
      </c>
    </row>
    <row r="45" spans="3:38" x14ac:dyDescent="0.3">
      <c r="C45" s="3" t="str" cm="1">
        <f t="array" ref="C45">IFERROR(INDEX(T_Conges[Nom complet],MATCH(0,COUNTIF($C$15:C44,T_Conges[Nom complet]),0)),"")</f>
        <v/>
      </c>
      <c r="D45" s="3" t="str">
        <f>IFERROR(VLOOKUP(C45,T_Conges[[Nom complet]:[Département]],2,0),"")</f>
        <v/>
      </c>
      <c r="E45" s="3" t="str">
        <f>IFERROR(VLOOKUP(C45,T_Conges[[Nom complet]:[Poste]],3,0),"")</f>
        <v/>
      </c>
      <c r="F45" s="3" cm="1">
        <f t="array" ref="F45">SUMPRODUCT(--(H45:AL45&lt;&gt;""))</f>
        <v>0</v>
      </c>
      <c r="G45" s="15" cm="1">
        <f t="array" ref="G45">SUMPRODUCT(--(H45:AL45&lt;&gt;""))</f>
        <v>0</v>
      </c>
      <c r="H45" s="3" t="str" cm="1">
        <f t="array" ref="H45">IFERROR(INDEX(Listes!$E$2:$E$7,MATCH(INDEX(T_Conges[Type d''absence],MATCH(1,(T_Conges[Nom complet]=$C45)*(T_Conges[Date début]&lt;=H$15)*(T_Conges[Date Fin]&gt;=H$15)*(T_Conges[Statut]="Validé"),0)),Listes!$D$2:$D$7,0)),"")</f>
        <v/>
      </c>
      <c r="I45" s="3" t="str" cm="1">
        <f t="array" ref="I45">IFERROR(INDEX(Listes!$E$2:$E$7,MATCH(INDEX(T_Conges[Type d''absence],MATCH(1,(T_Conges[Nom complet]=$C45)*(T_Conges[Date début]&lt;=I$15)*(T_Conges[Date Fin]&gt;=I$15)*(T_Conges[Statut]="Validé"),0)),Listes!$D$2:$D$7,0)),"")</f>
        <v/>
      </c>
      <c r="J45" s="3" t="str" cm="1">
        <f t="array" ref="J45">IFERROR(INDEX(Listes!$E$2:$E$7,MATCH(INDEX(T_Conges[Type d''absence],MATCH(1,(T_Conges[Nom complet]=$C45)*(T_Conges[Date début]&lt;=J$15)*(T_Conges[Date Fin]&gt;=J$15)*(T_Conges[Statut]="Validé"),0)),Listes!$D$2:$D$7,0)),"")</f>
        <v/>
      </c>
      <c r="K45" s="3" t="str" cm="1">
        <f t="array" ref="K45">IFERROR(INDEX(Listes!$E$2:$E$7,MATCH(INDEX(T_Conges[Type d''absence],MATCH(1,(T_Conges[Nom complet]=$C45)*(T_Conges[Date début]&lt;=K$15)*(T_Conges[Date Fin]&gt;=K$15)*(T_Conges[Statut]="Validé"),0)),Listes!$D$2:$D$7,0)),"")</f>
        <v/>
      </c>
      <c r="L45" s="3" t="str" cm="1">
        <f t="array" ref="L45">IFERROR(INDEX(Listes!$E$2:$E$7,MATCH(INDEX(T_Conges[Type d''absence],MATCH(1,(T_Conges[Nom complet]=$C45)*(T_Conges[Date début]&lt;=L$15)*(T_Conges[Date Fin]&gt;=L$15)*(T_Conges[Statut]="Validé"),0)),Listes!$D$2:$D$7,0)),"")</f>
        <v/>
      </c>
      <c r="M45" s="3" t="str" cm="1">
        <f t="array" ref="M45">IFERROR(INDEX(Listes!$E$2:$E$7,MATCH(INDEX(T_Conges[Type d''absence],MATCH(1,(T_Conges[Nom complet]=$C45)*(T_Conges[Date début]&lt;=M$15)*(T_Conges[Date Fin]&gt;=M$15)*(T_Conges[Statut]="Validé"),0)),Listes!$D$2:$D$7,0)),"")</f>
        <v/>
      </c>
      <c r="N45" s="3" t="str" cm="1">
        <f t="array" ref="N45">IFERROR(INDEX(Listes!$E$2:$E$7,MATCH(INDEX(T_Conges[Type d''absence],MATCH(1,(T_Conges[Nom complet]=$C45)*(T_Conges[Date début]&lt;=N$15)*(T_Conges[Date Fin]&gt;=N$15)*(T_Conges[Statut]="Validé"),0)),Listes!$D$2:$D$7,0)),"")</f>
        <v/>
      </c>
      <c r="O45" s="3" t="str" cm="1">
        <f t="array" ref="O45">IFERROR(INDEX(Listes!$E$2:$E$7,MATCH(INDEX(T_Conges[Type d''absence],MATCH(1,(T_Conges[Nom complet]=$C45)*(T_Conges[Date début]&lt;=O$15)*(T_Conges[Date Fin]&gt;=O$15)*(T_Conges[Statut]="Validé"),0)),Listes!$D$2:$D$7,0)),"")</f>
        <v/>
      </c>
      <c r="P45" s="3" t="str" cm="1">
        <f t="array" ref="P45">IFERROR(INDEX(Listes!$E$2:$E$7,MATCH(INDEX(T_Conges[Type d''absence],MATCH(1,(T_Conges[Nom complet]=$C45)*(T_Conges[Date début]&lt;=P$15)*(T_Conges[Date Fin]&gt;=P$15)*(T_Conges[Statut]="Validé"),0)),Listes!$D$2:$D$7,0)),"")</f>
        <v/>
      </c>
      <c r="Q45" s="3" t="str" cm="1">
        <f t="array" ref="Q45">IFERROR(INDEX(Listes!$E$2:$E$7,MATCH(INDEX(T_Conges[Type d''absence],MATCH(1,(T_Conges[Nom complet]=$C45)*(T_Conges[Date début]&lt;=Q$15)*(T_Conges[Date Fin]&gt;=Q$15)*(T_Conges[Statut]="Validé"),0)),Listes!$D$2:$D$7,0)),"")</f>
        <v/>
      </c>
      <c r="R45" s="3" t="str" cm="1">
        <f t="array" ref="R45">IFERROR(INDEX(Listes!$E$2:$E$7,MATCH(INDEX(T_Conges[Type d''absence],MATCH(1,(T_Conges[Nom complet]=$C45)*(T_Conges[Date début]&lt;=R$15)*(T_Conges[Date Fin]&gt;=R$15)*(T_Conges[Statut]="Validé"),0)),Listes!$D$2:$D$7,0)),"")</f>
        <v/>
      </c>
      <c r="S45" s="3" t="str" cm="1">
        <f t="array" ref="S45">IFERROR(INDEX(Listes!$E$2:$E$7,MATCH(INDEX(T_Conges[Type d''absence],MATCH(1,(T_Conges[Nom complet]=$C45)*(T_Conges[Date début]&lt;=S$15)*(T_Conges[Date Fin]&gt;=S$15)*(T_Conges[Statut]="Validé"),0)),Listes!$D$2:$D$7,0)),"")</f>
        <v/>
      </c>
      <c r="T45" s="3" t="str" cm="1">
        <f t="array" ref="T45">IFERROR(INDEX(Listes!$E$2:$E$7,MATCH(INDEX(T_Conges[Type d''absence],MATCH(1,(T_Conges[Nom complet]=$C45)*(T_Conges[Date début]&lt;=T$15)*(T_Conges[Date Fin]&gt;=T$15)*(T_Conges[Statut]="Validé"),0)),Listes!$D$2:$D$7,0)),"")</f>
        <v/>
      </c>
      <c r="U45" s="3" t="str" cm="1">
        <f t="array" ref="U45">IFERROR(INDEX(Listes!$E$2:$E$7,MATCH(INDEX(T_Conges[Type d''absence],MATCH(1,(T_Conges[Nom complet]=$C45)*(T_Conges[Date début]&lt;=U$15)*(T_Conges[Date Fin]&gt;=U$15)*(T_Conges[Statut]="Validé"),0)),Listes!$D$2:$D$7,0)),"")</f>
        <v/>
      </c>
      <c r="V45" s="3" t="str" cm="1">
        <f t="array" ref="V45">IFERROR(INDEX(Listes!$E$2:$E$7,MATCH(INDEX(T_Conges[Type d''absence],MATCH(1,(T_Conges[Nom complet]=$C45)*(T_Conges[Date début]&lt;=V$15)*(T_Conges[Date Fin]&gt;=V$15)*(T_Conges[Statut]="Validé"),0)),Listes!$D$2:$D$7,0)),"")</f>
        <v/>
      </c>
      <c r="W45" s="3" t="str" cm="1">
        <f t="array" ref="W45">IFERROR(INDEX(Listes!$E$2:$E$7,MATCH(INDEX(T_Conges[Type d''absence],MATCH(1,(T_Conges[Nom complet]=$C45)*(T_Conges[Date début]&lt;=W$15)*(T_Conges[Date Fin]&gt;=W$15)*(T_Conges[Statut]="Validé"),0)),Listes!$D$2:$D$7,0)),"")</f>
        <v/>
      </c>
      <c r="X45" s="3" t="str" cm="1">
        <f t="array" ref="X45">IFERROR(INDEX(Listes!$E$2:$E$7,MATCH(INDEX(T_Conges[Type d''absence],MATCH(1,(T_Conges[Nom complet]=$C45)*(T_Conges[Date début]&lt;=X$15)*(T_Conges[Date Fin]&gt;=X$15)*(T_Conges[Statut]="Validé"),0)),Listes!$D$2:$D$7,0)),"")</f>
        <v/>
      </c>
      <c r="Y45" s="3" t="str" cm="1">
        <f t="array" ref="Y45">IFERROR(INDEX(Listes!$E$2:$E$7,MATCH(INDEX(T_Conges[Type d''absence],MATCH(1,(T_Conges[Nom complet]=$C45)*(T_Conges[Date début]&lt;=Y$15)*(T_Conges[Date Fin]&gt;=Y$15)*(T_Conges[Statut]="Validé"),0)),Listes!$D$2:$D$7,0)),"")</f>
        <v/>
      </c>
      <c r="Z45" s="3" t="str" cm="1">
        <f t="array" ref="Z45">IFERROR(INDEX(Listes!$E$2:$E$7,MATCH(INDEX(T_Conges[Type d''absence],MATCH(1,(T_Conges[Nom complet]=$C45)*(T_Conges[Date début]&lt;=Z$15)*(T_Conges[Date Fin]&gt;=Z$15)*(T_Conges[Statut]="Validé"),0)),Listes!$D$2:$D$7,0)),"")</f>
        <v/>
      </c>
      <c r="AA45" s="3" t="str" cm="1">
        <f t="array" ref="AA45">IFERROR(INDEX(Listes!$E$2:$E$7,MATCH(INDEX(T_Conges[Type d''absence],MATCH(1,(T_Conges[Nom complet]=$C45)*(T_Conges[Date début]&lt;=AA$15)*(T_Conges[Date Fin]&gt;=AA$15)*(T_Conges[Statut]="Validé"),0)),Listes!$D$2:$D$7,0)),"")</f>
        <v/>
      </c>
      <c r="AB45" s="3" t="str" cm="1">
        <f t="array" ref="AB45">IFERROR(INDEX(Listes!$E$2:$E$7,MATCH(INDEX(T_Conges[Type d''absence],MATCH(1,(T_Conges[Nom complet]=$C45)*(T_Conges[Date début]&lt;=AB$15)*(T_Conges[Date Fin]&gt;=AB$15)*(T_Conges[Statut]="Validé"),0)),Listes!$D$2:$D$7,0)),"")</f>
        <v/>
      </c>
      <c r="AC45" s="3" t="str" cm="1">
        <f t="array" ref="AC45">IFERROR(INDEX(Listes!$E$2:$E$7,MATCH(INDEX(T_Conges[Type d''absence],MATCH(1,(T_Conges[Nom complet]=$C45)*(T_Conges[Date début]&lt;=AC$15)*(T_Conges[Date Fin]&gt;=AC$15)*(T_Conges[Statut]="Validé"),0)),Listes!$D$2:$D$7,0)),"")</f>
        <v/>
      </c>
      <c r="AD45" s="3" t="str" cm="1">
        <f t="array" ref="AD45">IFERROR(INDEX(Listes!$E$2:$E$7,MATCH(INDEX(T_Conges[Type d''absence],MATCH(1,(T_Conges[Nom complet]=$C45)*(T_Conges[Date début]&lt;=AD$15)*(T_Conges[Date Fin]&gt;=AD$15)*(T_Conges[Statut]="Validé"),0)),Listes!$D$2:$D$7,0)),"")</f>
        <v/>
      </c>
      <c r="AE45" s="3" t="str" cm="1">
        <f t="array" ref="AE45">IFERROR(INDEX(Listes!$E$2:$E$7,MATCH(INDEX(T_Conges[Type d''absence],MATCH(1,(T_Conges[Nom complet]=$C45)*(T_Conges[Date début]&lt;=AE$15)*(T_Conges[Date Fin]&gt;=AE$15)*(T_Conges[Statut]="Validé"),0)),Listes!$D$2:$D$7,0)),"")</f>
        <v/>
      </c>
      <c r="AF45" s="3" t="str" cm="1">
        <f t="array" ref="AF45">IFERROR(INDEX(Listes!$E$2:$E$7,MATCH(INDEX(T_Conges[Type d''absence],MATCH(1,(T_Conges[Nom complet]=$C45)*(T_Conges[Date début]&lt;=AF$15)*(T_Conges[Date Fin]&gt;=AF$15)*(T_Conges[Statut]="Validé"),0)),Listes!$D$2:$D$7,0)),"")</f>
        <v/>
      </c>
      <c r="AG45" s="3" t="str" cm="1">
        <f t="array" ref="AG45">IFERROR(INDEX(Listes!$E$2:$E$7,MATCH(INDEX(T_Conges[Type d''absence],MATCH(1,(T_Conges[Nom complet]=$C45)*(T_Conges[Date début]&lt;=AG$15)*(T_Conges[Date Fin]&gt;=AG$15)*(T_Conges[Statut]="Validé"),0)),Listes!$D$2:$D$7,0)),"")</f>
        <v/>
      </c>
      <c r="AH45" s="3" t="str" cm="1">
        <f t="array" ref="AH45">IFERROR(INDEX(Listes!$E$2:$E$7,MATCH(INDEX(T_Conges[Type d''absence],MATCH(1,(T_Conges[Nom complet]=$C45)*(T_Conges[Date début]&lt;=AH$15)*(T_Conges[Date Fin]&gt;=AH$15)*(T_Conges[Statut]="Validé"),0)),Listes!$D$2:$D$7,0)),"")</f>
        <v/>
      </c>
      <c r="AI45" s="3" t="str" cm="1">
        <f t="array" ref="AI45">IFERROR(INDEX(Listes!$E$2:$E$7,MATCH(INDEX(T_Conges[Type d''absence],MATCH(1,(T_Conges[Nom complet]=$C45)*(T_Conges[Date début]&lt;=AI$15)*(T_Conges[Date Fin]&gt;=AI$15)*(T_Conges[Statut]="Validé"),0)),Listes!$D$2:$D$7,0)),"")</f>
        <v/>
      </c>
      <c r="AJ45" s="3" t="str" cm="1">
        <f t="array" ref="AJ45">IFERROR(INDEX(Listes!$E$2:$E$7,MATCH(INDEX(T_Conges[Type d''absence],MATCH(1,(T_Conges[Nom complet]=$C45)*(T_Conges[Date début]&lt;=AJ$15)*(T_Conges[Date Fin]&gt;=AJ$15)*(T_Conges[Statut]="Validé"),0)),Listes!$D$2:$D$7,0)),"")</f>
        <v/>
      </c>
      <c r="AK45" s="3" t="str" cm="1">
        <f t="array" ref="AK45">IFERROR(INDEX(Listes!$E$2:$E$7,MATCH(INDEX(T_Conges[Type d''absence],MATCH(1,(T_Conges[Nom complet]=$C45)*(T_Conges[Date début]&lt;=AK$15)*(T_Conges[Date Fin]&gt;=AK$15)*(T_Conges[Statut]="Validé"),0)),Listes!$D$2:$D$7,0)),"")</f>
        <v/>
      </c>
      <c r="AL45" s="3" t="str" cm="1">
        <f t="array" ref="AL45">IFERROR(INDEX(Listes!$E$2:$E$7,MATCH(INDEX(T_Conges[Type d''absence],MATCH(1,(T_Conges[Nom complet]=$C45)*(T_Conges[Date début]&lt;=AL$15)*(T_Conges[Date Fin]&gt;=AL$15)*(T_Conges[Statut]="Validé"),0)),Listes!$D$2:$D$7,0)),"")</f>
        <v/>
      </c>
    </row>
  </sheetData>
  <mergeCells count="5">
    <mergeCell ref="C2:AL5"/>
    <mergeCell ref="F15:G15"/>
    <mergeCell ref="C10:D10"/>
    <mergeCell ref="C11:D11"/>
    <mergeCell ref="C12:D12"/>
  </mergeCells>
  <phoneticPr fontId="3" type="noConversion"/>
  <conditionalFormatting sqref="G16:G4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{C6E38579-BE56-470B-AE38-271A37796EB2}</x14:id>
        </ext>
      </extLst>
    </cfRule>
  </conditionalFormatting>
  <conditionalFormatting sqref="H16:AL45">
    <cfRule type="containsText" dxfId="5" priority="2" operator="containsText" text="A">
      <formula>NOT(ISERROR(SEARCH("A",H16)))</formula>
    </cfRule>
    <cfRule type="containsText" dxfId="4" priority="3" operator="containsText" text="F">
      <formula>NOT(ISERROR(SEARCH("F",H16)))</formula>
    </cfRule>
    <cfRule type="containsText" dxfId="3" priority="4" operator="containsText" text="SS">
      <formula>NOT(ISERROR(SEARCH("SS",H16)))</formula>
    </cfRule>
    <cfRule type="containsText" dxfId="2" priority="5" operator="containsText" text="CE">
      <formula>NOT(ISERROR(SEARCH("CE",H16)))</formula>
    </cfRule>
    <cfRule type="containsText" dxfId="1" priority="6" operator="containsText" text="M">
      <formula>NOT(ISERROR(SEARCH("M",H16)))</formula>
    </cfRule>
    <cfRule type="containsText" dxfId="0" priority="7" operator="containsText" text="CP">
      <formula>NOT(ISERROR(SEARCH("CP",H16)))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E38579-BE56-470B-AE38-271A37796EB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G16:G45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AF655F-B4D2-4CEE-B335-75245A352836}">
          <x14:formula1>
            <xm:f>Listes!$A$1:$A$12</xm:f>
          </x14:formula1>
          <xm:sqref>E7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Listes</vt:lpstr>
      <vt:lpstr>Saisie</vt:lpstr>
      <vt:lpstr>Planning Conges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Reporting EUROSTAR</dc:creator>
  <cp:lastModifiedBy>Reporting EUROSTAR</cp:lastModifiedBy>
  <dcterms:created xsi:type="dcterms:W3CDTF">2026-03-21T13:25:36Z</dcterms:created>
  <dcterms:modified xsi:type="dcterms:W3CDTF">2026-03-26T21:28:12Z</dcterms:modified>
</cp:coreProperties>
</file>